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a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40" yWindow="0" windowWidth="28660" windowHeight="15820"/>
  </bookViews>
  <sheets>
    <sheet name="Sheet1" sheetId="1" r:id="rId1"/>
    <sheet name="Lagskasser fotball" sheetId="2" r:id="rId2"/>
  </sheets>
  <definedNames>
    <definedName name="_xlnm.Print_Titles" localSheetId="0">Sheet1!$1:$5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9" i="1" l="1"/>
  <c r="E249" i="1"/>
  <c r="L249" i="1"/>
  <c r="K249" i="1"/>
  <c r="J249" i="1"/>
  <c r="I234" i="1"/>
  <c r="E234" i="1"/>
  <c r="L234" i="1"/>
  <c r="K234" i="1"/>
  <c r="J234" i="1"/>
  <c r="I123" i="1"/>
  <c r="E123" i="1"/>
  <c r="L123" i="1"/>
  <c r="K123" i="1"/>
  <c r="J123" i="1"/>
  <c r="I122" i="1"/>
  <c r="E122" i="1"/>
  <c r="L122" i="1"/>
  <c r="K122" i="1"/>
  <c r="J122" i="1"/>
  <c r="E116" i="1"/>
  <c r="I116" i="1"/>
  <c r="L116" i="1"/>
  <c r="K116" i="1"/>
  <c r="J116" i="1"/>
  <c r="E14" i="1"/>
  <c r="I14" i="1"/>
  <c r="J14" i="1"/>
  <c r="K14" i="1"/>
  <c r="L14" i="1"/>
  <c r="D7" i="1"/>
  <c r="D42" i="1"/>
  <c r="D80" i="1"/>
  <c r="D112" i="1"/>
  <c r="D134" i="1"/>
  <c r="D153" i="1"/>
  <c r="D170" i="1"/>
  <c r="D185" i="1"/>
  <c r="D199" i="1"/>
  <c r="D206" i="1"/>
  <c r="D226" i="1"/>
  <c r="D240" i="1"/>
  <c r="D252" i="1"/>
  <c r="D281" i="1"/>
  <c r="D297" i="1"/>
  <c r="C24" i="1"/>
  <c r="C7" i="1"/>
  <c r="C42" i="1"/>
  <c r="C80" i="1"/>
  <c r="C131" i="1"/>
  <c r="C112" i="1"/>
  <c r="C134" i="1"/>
  <c r="C153" i="1"/>
  <c r="C170" i="1"/>
  <c r="C185" i="1"/>
  <c r="C199" i="1"/>
  <c r="C206" i="1"/>
  <c r="C226" i="1"/>
  <c r="C240" i="1"/>
  <c r="C252" i="1"/>
  <c r="C289" i="1"/>
  <c r="C281" i="1"/>
  <c r="C297" i="1"/>
  <c r="E293" i="1"/>
  <c r="I82" i="1"/>
  <c r="E82" i="1"/>
  <c r="L82" i="1"/>
  <c r="K82" i="1"/>
  <c r="J82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G24" i="2"/>
  <c r="F2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24" i="2"/>
  <c r="C24" i="2"/>
  <c r="I164" i="1"/>
  <c r="E164" i="1"/>
  <c r="L164" i="1"/>
  <c r="K164" i="1"/>
  <c r="J164" i="1"/>
  <c r="I296" i="1"/>
  <c r="E296" i="1"/>
  <c r="L296" i="1"/>
  <c r="K296" i="1"/>
  <c r="J296" i="1"/>
  <c r="I293" i="1"/>
  <c r="L293" i="1"/>
  <c r="K293" i="1"/>
  <c r="J293" i="1"/>
  <c r="I290" i="1"/>
  <c r="E290" i="1"/>
  <c r="L290" i="1"/>
  <c r="K290" i="1"/>
  <c r="J290" i="1"/>
  <c r="I289" i="1"/>
  <c r="E289" i="1"/>
  <c r="L289" i="1"/>
  <c r="K289" i="1"/>
  <c r="J289" i="1"/>
  <c r="I251" i="1"/>
  <c r="E251" i="1"/>
  <c r="L251" i="1"/>
  <c r="K251" i="1"/>
  <c r="J251" i="1"/>
  <c r="I222" i="1"/>
  <c r="E222" i="1"/>
  <c r="L222" i="1"/>
  <c r="K222" i="1"/>
  <c r="J222" i="1"/>
  <c r="I215" i="1"/>
  <c r="E215" i="1"/>
  <c r="L215" i="1"/>
  <c r="K215" i="1"/>
  <c r="J215" i="1"/>
  <c r="I76" i="1"/>
  <c r="E76" i="1"/>
  <c r="L76" i="1"/>
  <c r="K76" i="1"/>
  <c r="J76" i="1"/>
  <c r="I45" i="1"/>
  <c r="E45" i="1"/>
  <c r="L45" i="1"/>
  <c r="K45" i="1"/>
  <c r="J45" i="1"/>
  <c r="I18" i="1"/>
  <c r="E18" i="1"/>
  <c r="L18" i="1"/>
  <c r="K18" i="1"/>
  <c r="J18" i="1"/>
  <c r="E30" i="1"/>
  <c r="E31" i="1"/>
  <c r="E32" i="1"/>
  <c r="E33" i="1"/>
  <c r="E34" i="1"/>
  <c r="E35" i="1"/>
  <c r="E36" i="1"/>
  <c r="E37" i="1"/>
  <c r="E38" i="1"/>
  <c r="E39" i="1"/>
  <c r="E40" i="1"/>
  <c r="E41" i="1"/>
  <c r="E246" i="1"/>
  <c r="L246" i="1"/>
  <c r="K246" i="1"/>
  <c r="J246" i="1"/>
  <c r="I41" i="1"/>
  <c r="L41" i="1"/>
  <c r="K41" i="1"/>
  <c r="J41" i="1"/>
  <c r="E297" i="1"/>
  <c r="G7" i="1"/>
  <c r="G42" i="1"/>
  <c r="G80" i="1"/>
  <c r="G112" i="1"/>
  <c r="G134" i="1"/>
  <c r="G153" i="1"/>
  <c r="G170" i="1"/>
  <c r="G185" i="1"/>
  <c r="G199" i="1"/>
  <c r="G206" i="1"/>
  <c r="G226" i="1"/>
  <c r="G240" i="1"/>
  <c r="G252" i="1"/>
  <c r="G281" i="1"/>
  <c r="G297" i="1"/>
  <c r="H7" i="1"/>
  <c r="H42" i="1"/>
  <c r="H80" i="1"/>
  <c r="H112" i="1"/>
  <c r="H134" i="1"/>
  <c r="H153" i="1"/>
  <c r="H170" i="1"/>
  <c r="H185" i="1"/>
  <c r="H199" i="1"/>
  <c r="H206" i="1"/>
  <c r="H226" i="1"/>
  <c r="H240" i="1"/>
  <c r="H252" i="1"/>
  <c r="H281" i="1"/>
  <c r="H297" i="1"/>
  <c r="I297" i="1"/>
  <c r="L297" i="1"/>
  <c r="K297" i="1"/>
  <c r="J297" i="1"/>
  <c r="E295" i="1"/>
  <c r="I295" i="1"/>
  <c r="L295" i="1"/>
  <c r="K295" i="1"/>
  <c r="J295" i="1"/>
  <c r="E294" i="1"/>
  <c r="I294" i="1"/>
  <c r="L294" i="1"/>
  <c r="K294" i="1"/>
  <c r="J294" i="1"/>
  <c r="E292" i="1"/>
  <c r="I292" i="1"/>
  <c r="L292" i="1"/>
  <c r="K292" i="1"/>
  <c r="J292" i="1"/>
  <c r="E291" i="1"/>
  <c r="I291" i="1"/>
  <c r="L291" i="1"/>
  <c r="K291" i="1"/>
  <c r="J291" i="1"/>
  <c r="E288" i="1"/>
  <c r="I288" i="1"/>
  <c r="L288" i="1"/>
  <c r="K288" i="1"/>
  <c r="J288" i="1"/>
  <c r="E287" i="1"/>
  <c r="I287" i="1"/>
  <c r="L287" i="1"/>
  <c r="K287" i="1"/>
  <c r="J287" i="1"/>
  <c r="E286" i="1"/>
  <c r="I286" i="1"/>
  <c r="L286" i="1"/>
  <c r="K286" i="1"/>
  <c r="J286" i="1"/>
  <c r="E285" i="1"/>
  <c r="I285" i="1"/>
  <c r="L285" i="1"/>
  <c r="K285" i="1"/>
  <c r="J285" i="1"/>
  <c r="E284" i="1"/>
  <c r="I284" i="1"/>
  <c r="L284" i="1"/>
  <c r="K284" i="1"/>
  <c r="J284" i="1"/>
  <c r="E283" i="1"/>
  <c r="I283" i="1"/>
  <c r="L283" i="1"/>
  <c r="K283" i="1"/>
  <c r="J283" i="1"/>
  <c r="E282" i="1"/>
  <c r="I282" i="1"/>
  <c r="L282" i="1"/>
  <c r="K282" i="1"/>
  <c r="J282" i="1"/>
  <c r="E281" i="1"/>
  <c r="I281" i="1"/>
  <c r="L281" i="1"/>
  <c r="K281" i="1"/>
  <c r="J281" i="1"/>
  <c r="E280" i="1"/>
  <c r="I280" i="1"/>
  <c r="L280" i="1"/>
  <c r="K280" i="1"/>
  <c r="J280" i="1"/>
  <c r="E279" i="1"/>
  <c r="I279" i="1"/>
  <c r="L279" i="1"/>
  <c r="K279" i="1"/>
  <c r="J279" i="1"/>
  <c r="E278" i="1"/>
  <c r="I278" i="1"/>
  <c r="L278" i="1"/>
  <c r="K278" i="1"/>
  <c r="J278" i="1"/>
  <c r="E277" i="1"/>
  <c r="I277" i="1"/>
  <c r="L277" i="1"/>
  <c r="K277" i="1"/>
  <c r="J277" i="1"/>
  <c r="E276" i="1"/>
  <c r="I276" i="1"/>
  <c r="L276" i="1"/>
  <c r="K276" i="1"/>
  <c r="J276" i="1"/>
  <c r="E275" i="1"/>
  <c r="I275" i="1"/>
  <c r="L275" i="1"/>
  <c r="K275" i="1"/>
  <c r="J275" i="1"/>
  <c r="E274" i="1"/>
  <c r="I274" i="1"/>
  <c r="L274" i="1"/>
  <c r="K274" i="1"/>
  <c r="J274" i="1"/>
  <c r="E273" i="1"/>
  <c r="I273" i="1"/>
  <c r="L273" i="1"/>
  <c r="K273" i="1"/>
  <c r="J273" i="1"/>
  <c r="E272" i="1"/>
  <c r="I272" i="1"/>
  <c r="L272" i="1"/>
  <c r="K272" i="1"/>
  <c r="J272" i="1"/>
  <c r="E271" i="1"/>
  <c r="I271" i="1"/>
  <c r="L271" i="1"/>
  <c r="K271" i="1"/>
  <c r="J271" i="1"/>
  <c r="E270" i="1"/>
  <c r="I270" i="1"/>
  <c r="L270" i="1"/>
  <c r="K270" i="1"/>
  <c r="J270" i="1"/>
  <c r="E269" i="1"/>
  <c r="I269" i="1"/>
  <c r="L269" i="1"/>
  <c r="K269" i="1"/>
  <c r="J269" i="1"/>
  <c r="E268" i="1"/>
  <c r="I268" i="1"/>
  <c r="L268" i="1"/>
  <c r="K268" i="1"/>
  <c r="J268" i="1"/>
  <c r="E267" i="1"/>
  <c r="I267" i="1"/>
  <c r="L267" i="1"/>
  <c r="K267" i="1"/>
  <c r="J267" i="1"/>
  <c r="E266" i="1"/>
  <c r="I266" i="1"/>
  <c r="L266" i="1"/>
  <c r="K266" i="1"/>
  <c r="J266" i="1"/>
  <c r="E265" i="1"/>
  <c r="I265" i="1"/>
  <c r="L265" i="1"/>
  <c r="K265" i="1"/>
  <c r="J265" i="1"/>
  <c r="E264" i="1"/>
  <c r="I264" i="1"/>
  <c r="L264" i="1"/>
  <c r="K264" i="1"/>
  <c r="J264" i="1"/>
  <c r="E263" i="1"/>
  <c r="I263" i="1"/>
  <c r="L263" i="1"/>
  <c r="K263" i="1"/>
  <c r="J263" i="1"/>
  <c r="E262" i="1"/>
  <c r="I262" i="1"/>
  <c r="L262" i="1"/>
  <c r="K262" i="1"/>
  <c r="J262" i="1"/>
  <c r="E261" i="1"/>
  <c r="I261" i="1"/>
  <c r="L261" i="1"/>
  <c r="K261" i="1"/>
  <c r="J261" i="1"/>
  <c r="E260" i="1"/>
  <c r="I260" i="1"/>
  <c r="L260" i="1"/>
  <c r="K260" i="1"/>
  <c r="J260" i="1"/>
  <c r="E259" i="1"/>
  <c r="I259" i="1"/>
  <c r="L259" i="1"/>
  <c r="K259" i="1"/>
  <c r="J259" i="1"/>
  <c r="E258" i="1"/>
  <c r="I258" i="1"/>
  <c r="L258" i="1"/>
  <c r="K258" i="1"/>
  <c r="J258" i="1"/>
  <c r="E257" i="1"/>
  <c r="I257" i="1"/>
  <c r="L257" i="1"/>
  <c r="K257" i="1"/>
  <c r="J257" i="1"/>
  <c r="E256" i="1"/>
  <c r="I256" i="1"/>
  <c r="L256" i="1"/>
  <c r="K256" i="1"/>
  <c r="J256" i="1"/>
  <c r="E255" i="1"/>
  <c r="I255" i="1"/>
  <c r="L255" i="1"/>
  <c r="K255" i="1"/>
  <c r="J255" i="1"/>
  <c r="E254" i="1"/>
  <c r="I254" i="1"/>
  <c r="L254" i="1"/>
  <c r="K254" i="1"/>
  <c r="J254" i="1"/>
  <c r="E253" i="1"/>
  <c r="I253" i="1"/>
  <c r="L253" i="1"/>
  <c r="K253" i="1"/>
  <c r="J253" i="1"/>
  <c r="E252" i="1"/>
  <c r="I252" i="1"/>
  <c r="L252" i="1"/>
  <c r="K252" i="1"/>
  <c r="J252" i="1"/>
  <c r="E250" i="1"/>
  <c r="I250" i="1"/>
  <c r="L250" i="1"/>
  <c r="K250" i="1"/>
  <c r="J250" i="1"/>
  <c r="E248" i="1"/>
  <c r="I248" i="1"/>
  <c r="L248" i="1"/>
  <c r="K248" i="1"/>
  <c r="J248" i="1"/>
  <c r="E247" i="1"/>
  <c r="I247" i="1"/>
  <c r="L247" i="1"/>
  <c r="K247" i="1"/>
  <c r="J247" i="1"/>
  <c r="E245" i="1"/>
  <c r="I245" i="1"/>
  <c r="L245" i="1"/>
  <c r="K245" i="1"/>
  <c r="J245" i="1"/>
  <c r="E244" i="1"/>
  <c r="I244" i="1"/>
  <c r="L244" i="1"/>
  <c r="K244" i="1"/>
  <c r="J244" i="1"/>
  <c r="E243" i="1"/>
  <c r="I243" i="1"/>
  <c r="L243" i="1"/>
  <c r="K243" i="1"/>
  <c r="J243" i="1"/>
  <c r="E242" i="1"/>
  <c r="I242" i="1"/>
  <c r="L242" i="1"/>
  <c r="K242" i="1"/>
  <c r="J242" i="1"/>
  <c r="E241" i="1"/>
  <c r="I241" i="1"/>
  <c r="L241" i="1"/>
  <c r="K241" i="1"/>
  <c r="J241" i="1"/>
  <c r="E240" i="1"/>
  <c r="I240" i="1"/>
  <c r="L240" i="1"/>
  <c r="K240" i="1"/>
  <c r="J240" i="1"/>
  <c r="E239" i="1"/>
  <c r="I239" i="1"/>
  <c r="L239" i="1"/>
  <c r="K239" i="1"/>
  <c r="J239" i="1"/>
  <c r="E238" i="1"/>
  <c r="I238" i="1"/>
  <c r="L238" i="1"/>
  <c r="K238" i="1"/>
  <c r="J238" i="1"/>
  <c r="E237" i="1"/>
  <c r="I237" i="1"/>
  <c r="L237" i="1"/>
  <c r="K237" i="1"/>
  <c r="J237" i="1"/>
  <c r="E236" i="1"/>
  <c r="I236" i="1"/>
  <c r="L236" i="1"/>
  <c r="K236" i="1"/>
  <c r="J236" i="1"/>
  <c r="E235" i="1"/>
  <c r="I235" i="1"/>
  <c r="L235" i="1"/>
  <c r="K235" i="1"/>
  <c r="J235" i="1"/>
  <c r="E233" i="1"/>
  <c r="I233" i="1"/>
  <c r="L233" i="1"/>
  <c r="K233" i="1"/>
  <c r="J233" i="1"/>
  <c r="E232" i="1"/>
  <c r="I232" i="1"/>
  <c r="L232" i="1"/>
  <c r="K232" i="1"/>
  <c r="J232" i="1"/>
  <c r="E231" i="1"/>
  <c r="I231" i="1"/>
  <c r="L231" i="1"/>
  <c r="K231" i="1"/>
  <c r="J231" i="1"/>
  <c r="E230" i="1"/>
  <c r="I230" i="1"/>
  <c r="L230" i="1"/>
  <c r="K230" i="1"/>
  <c r="J230" i="1"/>
  <c r="E229" i="1"/>
  <c r="I229" i="1"/>
  <c r="L229" i="1"/>
  <c r="K229" i="1"/>
  <c r="J229" i="1"/>
  <c r="E228" i="1"/>
  <c r="I228" i="1"/>
  <c r="L228" i="1"/>
  <c r="K228" i="1"/>
  <c r="J228" i="1"/>
  <c r="E227" i="1"/>
  <c r="I227" i="1"/>
  <c r="L227" i="1"/>
  <c r="K227" i="1"/>
  <c r="J227" i="1"/>
  <c r="E226" i="1"/>
  <c r="I226" i="1"/>
  <c r="L226" i="1"/>
  <c r="K226" i="1"/>
  <c r="J226" i="1"/>
  <c r="E225" i="1"/>
  <c r="I225" i="1"/>
  <c r="L225" i="1"/>
  <c r="K225" i="1"/>
  <c r="J225" i="1"/>
  <c r="E224" i="1"/>
  <c r="I224" i="1"/>
  <c r="L224" i="1"/>
  <c r="K224" i="1"/>
  <c r="J224" i="1"/>
  <c r="E223" i="1"/>
  <c r="I223" i="1"/>
  <c r="L223" i="1"/>
  <c r="K223" i="1"/>
  <c r="J223" i="1"/>
  <c r="E221" i="1"/>
  <c r="I221" i="1"/>
  <c r="L221" i="1"/>
  <c r="K221" i="1"/>
  <c r="J221" i="1"/>
  <c r="E220" i="1"/>
  <c r="I220" i="1"/>
  <c r="L220" i="1"/>
  <c r="K220" i="1"/>
  <c r="J220" i="1"/>
  <c r="E219" i="1"/>
  <c r="I219" i="1"/>
  <c r="L219" i="1"/>
  <c r="K219" i="1"/>
  <c r="J219" i="1"/>
  <c r="E218" i="1"/>
  <c r="I218" i="1"/>
  <c r="L218" i="1"/>
  <c r="K218" i="1"/>
  <c r="J218" i="1"/>
  <c r="E217" i="1"/>
  <c r="I217" i="1"/>
  <c r="L217" i="1"/>
  <c r="K217" i="1"/>
  <c r="J217" i="1"/>
  <c r="E216" i="1"/>
  <c r="I216" i="1"/>
  <c r="L216" i="1"/>
  <c r="K216" i="1"/>
  <c r="J216" i="1"/>
  <c r="E214" i="1"/>
  <c r="I214" i="1"/>
  <c r="L214" i="1"/>
  <c r="K214" i="1"/>
  <c r="J214" i="1"/>
  <c r="E213" i="1"/>
  <c r="I213" i="1"/>
  <c r="L213" i="1"/>
  <c r="K213" i="1"/>
  <c r="J213" i="1"/>
  <c r="E212" i="1"/>
  <c r="I212" i="1"/>
  <c r="L212" i="1"/>
  <c r="K212" i="1"/>
  <c r="J212" i="1"/>
  <c r="E211" i="1"/>
  <c r="I211" i="1"/>
  <c r="L211" i="1"/>
  <c r="K211" i="1"/>
  <c r="J211" i="1"/>
  <c r="E210" i="1"/>
  <c r="I210" i="1"/>
  <c r="L210" i="1"/>
  <c r="K210" i="1"/>
  <c r="J210" i="1"/>
  <c r="E209" i="1"/>
  <c r="I209" i="1"/>
  <c r="L209" i="1"/>
  <c r="K209" i="1"/>
  <c r="J209" i="1"/>
  <c r="E208" i="1"/>
  <c r="I208" i="1"/>
  <c r="L208" i="1"/>
  <c r="K208" i="1"/>
  <c r="J208" i="1"/>
  <c r="E207" i="1"/>
  <c r="I207" i="1"/>
  <c r="L207" i="1"/>
  <c r="K207" i="1"/>
  <c r="J207" i="1"/>
  <c r="E206" i="1"/>
  <c r="I206" i="1"/>
  <c r="L206" i="1"/>
  <c r="K206" i="1"/>
  <c r="J206" i="1"/>
  <c r="E205" i="1"/>
  <c r="I205" i="1"/>
  <c r="L205" i="1"/>
  <c r="K205" i="1"/>
  <c r="J205" i="1"/>
  <c r="E204" i="1"/>
  <c r="I204" i="1"/>
  <c r="L204" i="1"/>
  <c r="K204" i="1"/>
  <c r="J204" i="1"/>
  <c r="E203" i="1"/>
  <c r="I203" i="1"/>
  <c r="L203" i="1"/>
  <c r="K203" i="1"/>
  <c r="J203" i="1"/>
  <c r="E202" i="1"/>
  <c r="I202" i="1"/>
  <c r="L202" i="1"/>
  <c r="K202" i="1"/>
  <c r="J202" i="1"/>
  <c r="E201" i="1"/>
  <c r="I201" i="1"/>
  <c r="L201" i="1"/>
  <c r="K201" i="1"/>
  <c r="J201" i="1"/>
  <c r="E200" i="1"/>
  <c r="I200" i="1"/>
  <c r="L200" i="1"/>
  <c r="K200" i="1"/>
  <c r="J200" i="1"/>
  <c r="E199" i="1"/>
  <c r="I199" i="1"/>
  <c r="L199" i="1"/>
  <c r="K199" i="1"/>
  <c r="J199" i="1"/>
  <c r="I198" i="1"/>
  <c r="L198" i="1"/>
  <c r="K198" i="1"/>
  <c r="J198" i="1"/>
  <c r="E197" i="1"/>
  <c r="I197" i="1"/>
  <c r="L197" i="1"/>
  <c r="K197" i="1"/>
  <c r="J197" i="1"/>
  <c r="E196" i="1"/>
  <c r="I196" i="1"/>
  <c r="L196" i="1"/>
  <c r="K196" i="1"/>
  <c r="J196" i="1"/>
  <c r="I195" i="1"/>
  <c r="L195" i="1"/>
  <c r="K195" i="1"/>
  <c r="J195" i="1"/>
  <c r="I194" i="1"/>
  <c r="L194" i="1"/>
  <c r="K194" i="1"/>
  <c r="J194" i="1"/>
  <c r="I193" i="1"/>
  <c r="L193" i="1"/>
  <c r="K193" i="1"/>
  <c r="J193" i="1"/>
  <c r="E192" i="1"/>
  <c r="I192" i="1"/>
  <c r="L192" i="1"/>
  <c r="K192" i="1"/>
  <c r="J192" i="1"/>
  <c r="E191" i="1"/>
  <c r="I191" i="1"/>
  <c r="L191" i="1"/>
  <c r="K191" i="1"/>
  <c r="J191" i="1"/>
  <c r="E190" i="1"/>
  <c r="I190" i="1"/>
  <c r="L190" i="1"/>
  <c r="K190" i="1"/>
  <c r="J190" i="1"/>
  <c r="E189" i="1"/>
  <c r="I189" i="1"/>
  <c r="L189" i="1"/>
  <c r="K189" i="1"/>
  <c r="J189" i="1"/>
  <c r="E188" i="1"/>
  <c r="I188" i="1"/>
  <c r="L188" i="1"/>
  <c r="K188" i="1"/>
  <c r="J188" i="1"/>
  <c r="E187" i="1"/>
  <c r="I187" i="1"/>
  <c r="L187" i="1"/>
  <c r="K187" i="1"/>
  <c r="J187" i="1"/>
  <c r="E186" i="1"/>
  <c r="I186" i="1"/>
  <c r="L186" i="1"/>
  <c r="K186" i="1"/>
  <c r="J186" i="1"/>
  <c r="E185" i="1"/>
  <c r="I185" i="1"/>
  <c r="L185" i="1"/>
  <c r="K185" i="1"/>
  <c r="J185" i="1"/>
  <c r="E184" i="1"/>
  <c r="I184" i="1"/>
  <c r="L184" i="1"/>
  <c r="K184" i="1"/>
  <c r="J184" i="1"/>
  <c r="E183" i="1"/>
  <c r="I183" i="1"/>
  <c r="L183" i="1"/>
  <c r="K183" i="1"/>
  <c r="J183" i="1"/>
  <c r="E182" i="1"/>
  <c r="I182" i="1"/>
  <c r="L182" i="1"/>
  <c r="K182" i="1"/>
  <c r="J182" i="1"/>
  <c r="E181" i="1"/>
  <c r="I181" i="1"/>
  <c r="L181" i="1"/>
  <c r="K181" i="1"/>
  <c r="J181" i="1"/>
  <c r="E180" i="1"/>
  <c r="I180" i="1"/>
  <c r="L180" i="1"/>
  <c r="K180" i="1"/>
  <c r="J180" i="1"/>
  <c r="E179" i="1"/>
  <c r="I179" i="1"/>
  <c r="L179" i="1"/>
  <c r="K179" i="1"/>
  <c r="J179" i="1"/>
  <c r="E178" i="1"/>
  <c r="I178" i="1"/>
  <c r="L178" i="1"/>
  <c r="K178" i="1"/>
  <c r="J178" i="1"/>
  <c r="E177" i="1"/>
  <c r="I177" i="1"/>
  <c r="L177" i="1"/>
  <c r="K177" i="1"/>
  <c r="J177" i="1"/>
  <c r="E176" i="1"/>
  <c r="I176" i="1"/>
  <c r="L176" i="1"/>
  <c r="K176" i="1"/>
  <c r="J176" i="1"/>
  <c r="E175" i="1"/>
  <c r="I175" i="1"/>
  <c r="L175" i="1"/>
  <c r="K175" i="1"/>
  <c r="J175" i="1"/>
  <c r="E174" i="1"/>
  <c r="I174" i="1"/>
  <c r="L174" i="1"/>
  <c r="K174" i="1"/>
  <c r="J174" i="1"/>
  <c r="E173" i="1"/>
  <c r="I173" i="1"/>
  <c r="L173" i="1"/>
  <c r="K173" i="1"/>
  <c r="J173" i="1"/>
  <c r="E172" i="1"/>
  <c r="I172" i="1"/>
  <c r="L172" i="1"/>
  <c r="K172" i="1"/>
  <c r="J172" i="1"/>
  <c r="E171" i="1"/>
  <c r="I171" i="1"/>
  <c r="L171" i="1"/>
  <c r="K171" i="1"/>
  <c r="J171" i="1"/>
  <c r="E170" i="1"/>
  <c r="I170" i="1"/>
  <c r="L170" i="1"/>
  <c r="K170" i="1"/>
  <c r="J170" i="1"/>
  <c r="E169" i="1"/>
  <c r="I169" i="1"/>
  <c r="L169" i="1"/>
  <c r="K169" i="1"/>
  <c r="J169" i="1"/>
  <c r="E168" i="1"/>
  <c r="I168" i="1"/>
  <c r="L168" i="1"/>
  <c r="K168" i="1"/>
  <c r="J168" i="1"/>
  <c r="E167" i="1"/>
  <c r="I167" i="1"/>
  <c r="L167" i="1"/>
  <c r="K167" i="1"/>
  <c r="J167" i="1"/>
  <c r="E166" i="1"/>
  <c r="I166" i="1"/>
  <c r="L166" i="1"/>
  <c r="K166" i="1"/>
  <c r="J166" i="1"/>
  <c r="E165" i="1"/>
  <c r="I165" i="1"/>
  <c r="L165" i="1"/>
  <c r="K165" i="1"/>
  <c r="J165" i="1"/>
  <c r="E163" i="1"/>
  <c r="I163" i="1"/>
  <c r="L163" i="1"/>
  <c r="K163" i="1"/>
  <c r="J163" i="1"/>
  <c r="E162" i="1"/>
  <c r="I162" i="1"/>
  <c r="L162" i="1"/>
  <c r="K162" i="1"/>
  <c r="J162" i="1"/>
  <c r="E161" i="1"/>
  <c r="I161" i="1"/>
  <c r="L161" i="1"/>
  <c r="K161" i="1"/>
  <c r="J161" i="1"/>
  <c r="E160" i="1"/>
  <c r="I160" i="1"/>
  <c r="L160" i="1"/>
  <c r="K160" i="1"/>
  <c r="J160" i="1"/>
  <c r="E159" i="1"/>
  <c r="I159" i="1"/>
  <c r="L159" i="1"/>
  <c r="K159" i="1"/>
  <c r="J159" i="1"/>
  <c r="E158" i="1"/>
  <c r="I158" i="1"/>
  <c r="L158" i="1"/>
  <c r="K158" i="1"/>
  <c r="J158" i="1"/>
  <c r="E157" i="1"/>
  <c r="I157" i="1"/>
  <c r="L157" i="1"/>
  <c r="K157" i="1"/>
  <c r="J157" i="1"/>
  <c r="E156" i="1"/>
  <c r="I156" i="1"/>
  <c r="L156" i="1"/>
  <c r="K156" i="1"/>
  <c r="J156" i="1"/>
  <c r="E155" i="1"/>
  <c r="I155" i="1"/>
  <c r="L155" i="1"/>
  <c r="K155" i="1"/>
  <c r="J155" i="1"/>
  <c r="E154" i="1"/>
  <c r="I154" i="1"/>
  <c r="L154" i="1"/>
  <c r="K154" i="1"/>
  <c r="J154" i="1"/>
  <c r="E153" i="1"/>
  <c r="I153" i="1"/>
  <c r="L153" i="1"/>
  <c r="K153" i="1"/>
  <c r="J153" i="1"/>
  <c r="E152" i="1"/>
  <c r="I152" i="1"/>
  <c r="L152" i="1"/>
  <c r="K152" i="1"/>
  <c r="J152" i="1"/>
  <c r="I151" i="1"/>
  <c r="L151" i="1"/>
  <c r="K151" i="1"/>
  <c r="J151" i="1"/>
  <c r="I150" i="1"/>
  <c r="L150" i="1"/>
  <c r="K150" i="1"/>
  <c r="J150" i="1"/>
  <c r="E149" i="1"/>
  <c r="I149" i="1"/>
  <c r="L149" i="1"/>
  <c r="K149" i="1"/>
  <c r="J149" i="1"/>
  <c r="E148" i="1"/>
  <c r="I148" i="1"/>
  <c r="L148" i="1"/>
  <c r="K148" i="1"/>
  <c r="J148" i="1"/>
  <c r="I147" i="1"/>
  <c r="L147" i="1"/>
  <c r="K147" i="1"/>
  <c r="J147" i="1"/>
  <c r="I146" i="1"/>
  <c r="L146" i="1"/>
  <c r="K146" i="1"/>
  <c r="J146" i="1"/>
  <c r="I145" i="1"/>
  <c r="L145" i="1"/>
  <c r="K145" i="1"/>
  <c r="J145" i="1"/>
  <c r="E144" i="1"/>
  <c r="I144" i="1"/>
  <c r="L144" i="1"/>
  <c r="K144" i="1"/>
  <c r="J144" i="1"/>
  <c r="E143" i="1"/>
  <c r="I143" i="1"/>
  <c r="L143" i="1"/>
  <c r="K143" i="1"/>
  <c r="J143" i="1"/>
  <c r="E142" i="1"/>
  <c r="I142" i="1"/>
  <c r="L142" i="1"/>
  <c r="K142" i="1"/>
  <c r="J142" i="1"/>
  <c r="E141" i="1"/>
  <c r="I141" i="1"/>
  <c r="L141" i="1"/>
  <c r="K141" i="1"/>
  <c r="J141" i="1"/>
  <c r="E140" i="1"/>
  <c r="I140" i="1"/>
  <c r="L140" i="1"/>
  <c r="K140" i="1"/>
  <c r="J140" i="1"/>
  <c r="E139" i="1"/>
  <c r="I139" i="1"/>
  <c r="L139" i="1"/>
  <c r="K139" i="1"/>
  <c r="J139" i="1"/>
  <c r="E138" i="1"/>
  <c r="I138" i="1"/>
  <c r="L138" i="1"/>
  <c r="K138" i="1"/>
  <c r="J138" i="1"/>
  <c r="E137" i="1"/>
  <c r="I137" i="1"/>
  <c r="L137" i="1"/>
  <c r="K137" i="1"/>
  <c r="J137" i="1"/>
  <c r="I136" i="1"/>
  <c r="L136" i="1"/>
  <c r="K136" i="1"/>
  <c r="J136" i="1"/>
  <c r="E135" i="1"/>
  <c r="I135" i="1"/>
  <c r="L135" i="1"/>
  <c r="K135" i="1"/>
  <c r="J135" i="1"/>
  <c r="E134" i="1"/>
  <c r="I134" i="1"/>
  <c r="L134" i="1"/>
  <c r="K134" i="1"/>
  <c r="J134" i="1"/>
  <c r="E133" i="1"/>
  <c r="I133" i="1"/>
  <c r="L133" i="1"/>
  <c r="K133" i="1"/>
  <c r="J133" i="1"/>
  <c r="I132" i="1"/>
  <c r="L132" i="1"/>
  <c r="K132" i="1"/>
  <c r="J132" i="1"/>
  <c r="E131" i="1"/>
  <c r="I131" i="1"/>
  <c r="L131" i="1"/>
  <c r="K131" i="1"/>
  <c r="J131" i="1"/>
  <c r="E130" i="1"/>
  <c r="I130" i="1"/>
  <c r="L130" i="1"/>
  <c r="K130" i="1"/>
  <c r="J130" i="1"/>
  <c r="E129" i="1"/>
  <c r="I129" i="1"/>
  <c r="L129" i="1"/>
  <c r="K129" i="1"/>
  <c r="J129" i="1"/>
  <c r="E128" i="1"/>
  <c r="I128" i="1"/>
  <c r="L128" i="1"/>
  <c r="K128" i="1"/>
  <c r="J128" i="1"/>
  <c r="E127" i="1"/>
  <c r="I127" i="1"/>
  <c r="L127" i="1"/>
  <c r="K127" i="1"/>
  <c r="J127" i="1"/>
  <c r="E126" i="1"/>
  <c r="I126" i="1"/>
  <c r="L126" i="1"/>
  <c r="K126" i="1"/>
  <c r="J126" i="1"/>
  <c r="E125" i="1"/>
  <c r="I125" i="1"/>
  <c r="L125" i="1"/>
  <c r="K125" i="1"/>
  <c r="J125" i="1"/>
  <c r="E124" i="1"/>
  <c r="I124" i="1"/>
  <c r="L124" i="1"/>
  <c r="K124" i="1"/>
  <c r="J124" i="1"/>
  <c r="E121" i="1"/>
  <c r="I121" i="1"/>
  <c r="L121" i="1"/>
  <c r="K121" i="1"/>
  <c r="J121" i="1"/>
  <c r="E120" i="1"/>
  <c r="I120" i="1"/>
  <c r="L120" i="1"/>
  <c r="K120" i="1"/>
  <c r="J120" i="1"/>
  <c r="E119" i="1"/>
  <c r="I119" i="1"/>
  <c r="L119" i="1"/>
  <c r="K119" i="1"/>
  <c r="J119" i="1"/>
  <c r="E118" i="1"/>
  <c r="I118" i="1"/>
  <c r="L118" i="1"/>
  <c r="K118" i="1"/>
  <c r="J118" i="1"/>
  <c r="E117" i="1"/>
  <c r="I117" i="1"/>
  <c r="L117" i="1"/>
  <c r="K117" i="1"/>
  <c r="J117" i="1"/>
  <c r="I115" i="1"/>
  <c r="L115" i="1"/>
  <c r="K115" i="1"/>
  <c r="J115" i="1"/>
  <c r="E114" i="1"/>
  <c r="I114" i="1"/>
  <c r="L114" i="1"/>
  <c r="K114" i="1"/>
  <c r="J114" i="1"/>
  <c r="E113" i="1"/>
  <c r="I113" i="1"/>
  <c r="L113" i="1"/>
  <c r="K113" i="1"/>
  <c r="J113" i="1"/>
  <c r="E112" i="1"/>
  <c r="I112" i="1"/>
  <c r="L112" i="1"/>
  <c r="K112" i="1"/>
  <c r="J112" i="1"/>
  <c r="E111" i="1"/>
  <c r="I111" i="1"/>
  <c r="L111" i="1"/>
  <c r="K111" i="1"/>
  <c r="J111" i="1"/>
  <c r="E110" i="1"/>
  <c r="I110" i="1"/>
  <c r="L110" i="1"/>
  <c r="K110" i="1"/>
  <c r="J110" i="1"/>
  <c r="E109" i="1"/>
  <c r="I109" i="1"/>
  <c r="L109" i="1"/>
  <c r="K109" i="1"/>
  <c r="J109" i="1"/>
  <c r="E108" i="1"/>
  <c r="I108" i="1"/>
  <c r="L108" i="1"/>
  <c r="K108" i="1"/>
  <c r="J108" i="1"/>
  <c r="E107" i="1"/>
  <c r="I107" i="1"/>
  <c r="L107" i="1"/>
  <c r="K107" i="1"/>
  <c r="J107" i="1"/>
  <c r="E106" i="1"/>
  <c r="I106" i="1"/>
  <c r="L106" i="1"/>
  <c r="K106" i="1"/>
  <c r="J106" i="1"/>
  <c r="E105" i="1"/>
  <c r="I105" i="1"/>
  <c r="L105" i="1"/>
  <c r="K105" i="1"/>
  <c r="J105" i="1"/>
  <c r="E104" i="1"/>
  <c r="I104" i="1"/>
  <c r="L104" i="1"/>
  <c r="K104" i="1"/>
  <c r="J104" i="1"/>
  <c r="E103" i="1"/>
  <c r="I103" i="1"/>
  <c r="L103" i="1"/>
  <c r="K103" i="1"/>
  <c r="J103" i="1"/>
  <c r="E102" i="1"/>
  <c r="I102" i="1"/>
  <c r="L102" i="1"/>
  <c r="K102" i="1"/>
  <c r="J102" i="1"/>
  <c r="E101" i="1"/>
  <c r="I101" i="1"/>
  <c r="L101" i="1"/>
  <c r="K101" i="1"/>
  <c r="J101" i="1"/>
  <c r="E100" i="1"/>
  <c r="I100" i="1"/>
  <c r="L100" i="1"/>
  <c r="K100" i="1"/>
  <c r="J100" i="1"/>
  <c r="E99" i="1"/>
  <c r="I99" i="1"/>
  <c r="L99" i="1"/>
  <c r="K99" i="1"/>
  <c r="J99" i="1"/>
  <c r="E98" i="1"/>
  <c r="I98" i="1"/>
  <c r="L98" i="1"/>
  <c r="K98" i="1"/>
  <c r="J98" i="1"/>
  <c r="E97" i="1"/>
  <c r="I97" i="1"/>
  <c r="L97" i="1"/>
  <c r="K97" i="1"/>
  <c r="J97" i="1"/>
  <c r="E96" i="1"/>
  <c r="I96" i="1"/>
  <c r="L96" i="1"/>
  <c r="K96" i="1"/>
  <c r="J96" i="1"/>
  <c r="E95" i="1"/>
  <c r="I95" i="1"/>
  <c r="L95" i="1"/>
  <c r="K95" i="1"/>
  <c r="J95" i="1"/>
  <c r="E94" i="1"/>
  <c r="I94" i="1"/>
  <c r="L94" i="1"/>
  <c r="K94" i="1"/>
  <c r="J94" i="1"/>
  <c r="E93" i="1"/>
  <c r="I93" i="1"/>
  <c r="L93" i="1"/>
  <c r="K93" i="1"/>
  <c r="J93" i="1"/>
  <c r="E92" i="1"/>
  <c r="I92" i="1"/>
  <c r="L92" i="1"/>
  <c r="K92" i="1"/>
  <c r="J92" i="1"/>
  <c r="E91" i="1"/>
  <c r="I91" i="1"/>
  <c r="L91" i="1"/>
  <c r="K91" i="1"/>
  <c r="J91" i="1"/>
  <c r="E90" i="1"/>
  <c r="I90" i="1"/>
  <c r="L90" i="1"/>
  <c r="K90" i="1"/>
  <c r="J90" i="1"/>
  <c r="E89" i="1"/>
  <c r="I89" i="1"/>
  <c r="L89" i="1"/>
  <c r="K89" i="1"/>
  <c r="J89" i="1"/>
  <c r="E88" i="1"/>
  <c r="I88" i="1"/>
  <c r="L88" i="1"/>
  <c r="K88" i="1"/>
  <c r="J88" i="1"/>
  <c r="E87" i="1"/>
  <c r="I87" i="1"/>
  <c r="L87" i="1"/>
  <c r="K87" i="1"/>
  <c r="J87" i="1"/>
  <c r="E86" i="1"/>
  <c r="I86" i="1"/>
  <c r="L86" i="1"/>
  <c r="K86" i="1"/>
  <c r="J86" i="1"/>
  <c r="E85" i="1"/>
  <c r="I85" i="1"/>
  <c r="L85" i="1"/>
  <c r="K85" i="1"/>
  <c r="J85" i="1"/>
  <c r="E84" i="1"/>
  <c r="I84" i="1"/>
  <c r="L84" i="1"/>
  <c r="K84" i="1"/>
  <c r="J84" i="1"/>
  <c r="E83" i="1"/>
  <c r="I83" i="1"/>
  <c r="L83" i="1"/>
  <c r="K83" i="1"/>
  <c r="J83" i="1"/>
  <c r="E81" i="1"/>
  <c r="I81" i="1"/>
  <c r="L81" i="1"/>
  <c r="K81" i="1"/>
  <c r="J81" i="1"/>
  <c r="E80" i="1"/>
  <c r="I80" i="1"/>
  <c r="L80" i="1"/>
  <c r="K80" i="1"/>
  <c r="J80" i="1"/>
  <c r="E79" i="1"/>
  <c r="I79" i="1"/>
  <c r="L79" i="1"/>
  <c r="K79" i="1"/>
  <c r="J79" i="1"/>
  <c r="E78" i="1"/>
  <c r="I78" i="1"/>
  <c r="L78" i="1"/>
  <c r="K78" i="1"/>
  <c r="J78" i="1"/>
  <c r="E77" i="1"/>
  <c r="I77" i="1"/>
  <c r="L77" i="1"/>
  <c r="K77" i="1"/>
  <c r="J77" i="1"/>
  <c r="E75" i="1"/>
  <c r="I75" i="1"/>
  <c r="L75" i="1"/>
  <c r="K75" i="1"/>
  <c r="J75" i="1"/>
  <c r="E74" i="1"/>
  <c r="I74" i="1"/>
  <c r="L74" i="1"/>
  <c r="K74" i="1"/>
  <c r="J74" i="1"/>
  <c r="E73" i="1"/>
  <c r="I73" i="1"/>
  <c r="L73" i="1"/>
  <c r="K73" i="1"/>
  <c r="J73" i="1"/>
  <c r="E72" i="1"/>
  <c r="I72" i="1"/>
  <c r="L72" i="1"/>
  <c r="K72" i="1"/>
  <c r="J72" i="1"/>
  <c r="E71" i="1"/>
  <c r="I71" i="1"/>
  <c r="L71" i="1"/>
  <c r="K71" i="1"/>
  <c r="J71" i="1"/>
  <c r="E70" i="1"/>
  <c r="I70" i="1"/>
  <c r="L70" i="1"/>
  <c r="K70" i="1"/>
  <c r="J70" i="1"/>
  <c r="E69" i="1"/>
  <c r="I69" i="1"/>
  <c r="L69" i="1"/>
  <c r="K69" i="1"/>
  <c r="J69" i="1"/>
  <c r="E68" i="1"/>
  <c r="I68" i="1"/>
  <c r="L68" i="1"/>
  <c r="K68" i="1"/>
  <c r="J68" i="1"/>
  <c r="E67" i="1"/>
  <c r="I67" i="1"/>
  <c r="L67" i="1"/>
  <c r="K67" i="1"/>
  <c r="J67" i="1"/>
  <c r="E66" i="1"/>
  <c r="I66" i="1"/>
  <c r="L66" i="1"/>
  <c r="K66" i="1"/>
  <c r="J66" i="1"/>
  <c r="E65" i="1"/>
  <c r="I65" i="1"/>
  <c r="L65" i="1"/>
  <c r="K65" i="1"/>
  <c r="J65" i="1"/>
  <c r="E64" i="1"/>
  <c r="I64" i="1"/>
  <c r="L64" i="1"/>
  <c r="K64" i="1"/>
  <c r="J64" i="1"/>
  <c r="E63" i="1"/>
  <c r="I63" i="1"/>
  <c r="L63" i="1"/>
  <c r="K63" i="1"/>
  <c r="J63" i="1"/>
  <c r="E62" i="1"/>
  <c r="I62" i="1"/>
  <c r="L62" i="1"/>
  <c r="K62" i="1"/>
  <c r="J62" i="1"/>
  <c r="E61" i="1"/>
  <c r="I61" i="1"/>
  <c r="L61" i="1"/>
  <c r="K61" i="1"/>
  <c r="J61" i="1"/>
  <c r="E60" i="1"/>
  <c r="I60" i="1"/>
  <c r="L60" i="1"/>
  <c r="K60" i="1"/>
  <c r="J60" i="1"/>
  <c r="E59" i="1"/>
  <c r="I59" i="1"/>
  <c r="L59" i="1"/>
  <c r="K59" i="1"/>
  <c r="J59" i="1"/>
  <c r="E58" i="1"/>
  <c r="I58" i="1"/>
  <c r="L58" i="1"/>
  <c r="K58" i="1"/>
  <c r="J58" i="1"/>
  <c r="E57" i="1"/>
  <c r="I57" i="1"/>
  <c r="L57" i="1"/>
  <c r="K57" i="1"/>
  <c r="J57" i="1"/>
  <c r="E56" i="1"/>
  <c r="I56" i="1"/>
  <c r="L56" i="1"/>
  <c r="K56" i="1"/>
  <c r="J56" i="1"/>
  <c r="E55" i="1"/>
  <c r="I55" i="1"/>
  <c r="L55" i="1"/>
  <c r="K55" i="1"/>
  <c r="J55" i="1"/>
  <c r="E54" i="1"/>
  <c r="I54" i="1"/>
  <c r="L54" i="1"/>
  <c r="K54" i="1"/>
  <c r="J54" i="1"/>
  <c r="E53" i="1"/>
  <c r="I53" i="1"/>
  <c r="L53" i="1"/>
  <c r="K53" i="1"/>
  <c r="J53" i="1"/>
  <c r="E52" i="1"/>
  <c r="I52" i="1"/>
  <c r="L52" i="1"/>
  <c r="K52" i="1"/>
  <c r="J52" i="1"/>
  <c r="E51" i="1"/>
  <c r="I51" i="1"/>
  <c r="L51" i="1"/>
  <c r="K51" i="1"/>
  <c r="J51" i="1"/>
  <c r="E50" i="1"/>
  <c r="I50" i="1"/>
  <c r="L50" i="1"/>
  <c r="K50" i="1"/>
  <c r="J50" i="1"/>
  <c r="E49" i="1"/>
  <c r="I49" i="1"/>
  <c r="L49" i="1"/>
  <c r="K49" i="1"/>
  <c r="J49" i="1"/>
  <c r="E48" i="1"/>
  <c r="I48" i="1"/>
  <c r="L48" i="1"/>
  <c r="K48" i="1"/>
  <c r="J48" i="1"/>
  <c r="E47" i="1"/>
  <c r="I47" i="1"/>
  <c r="L47" i="1"/>
  <c r="K47" i="1"/>
  <c r="J47" i="1"/>
  <c r="E46" i="1"/>
  <c r="I46" i="1"/>
  <c r="L46" i="1"/>
  <c r="K46" i="1"/>
  <c r="J46" i="1"/>
  <c r="E44" i="1"/>
  <c r="I44" i="1"/>
  <c r="L44" i="1"/>
  <c r="K44" i="1"/>
  <c r="J44" i="1"/>
  <c r="E43" i="1"/>
  <c r="I43" i="1"/>
  <c r="L43" i="1"/>
  <c r="K43" i="1"/>
  <c r="J43" i="1"/>
  <c r="E42" i="1"/>
  <c r="I42" i="1"/>
  <c r="L42" i="1"/>
  <c r="K42" i="1"/>
  <c r="J42" i="1"/>
  <c r="I40" i="1"/>
  <c r="L40" i="1"/>
  <c r="K40" i="1"/>
  <c r="J40" i="1"/>
  <c r="I39" i="1"/>
  <c r="L39" i="1"/>
  <c r="K39" i="1"/>
  <c r="J39" i="1"/>
  <c r="I38" i="1"/>
  <c r="L38" i="1"/>
  <c r="K38" i="1"/>
  <c r="J38" i="1"/>
  <c r="I37" i="1"/>
  <c r="L37" i="1"/>
  <c r="K37" i="1"/>
  <c r="J37" i="1"/>
  <c r="I36" i="1"/>
  <c r="L36" i="1"/>
  <c r="K36" i="1"/>
  <c r="J36" i="1"/>
  <c r="I35" i="1"/>
  <c r="L35" i="1"/>
  <c r="K35" i="1"/>
  <c r="J35" i="1"/>
  <c r="I34" i="1"/>
  <c r="L34" i="1"/>
  <c r="K34" i="1"/>
  <c r="J34" i="1"/>
  <c r="I33" i="1"/>
  <c r="L33" i="1"/>
  <c r="K33" i="1"/>
  <c r="J33" i="1"/>
  <c r="I32" i="1"/>
  <c r="L32" i="1"/>
  <c r="K32" i="1"/>
  <c r="J32" i="1"/>
  <c r="I31" i="1"/>
  <c r="L31" i="1"/>
  <c r="K31" i="1"/>
  <c r="J31" i="1"/>
  <c r="I30" i="1"/>
  <c r="L30" i="1"/>
  <c r="K30" i="1"/>
  <c r="J30" i="1"/>
  <c r="E29" i="1"/>
  <c r="I29" i="1"/>
  <c r="L29" i="1"/>
  <c r="K29" i="1"/>
  <c r="J29" i="1"/>
  <c r="E28" i="1"/>
  <c r="I28" i="1"/>
  <c r="L28" i="1"/>
  <c r="K28" i="1"/>
  <c r="J28" i="1"/>
  <c r="E27" i="1"/>
  <c r="I27" i="1"/>
  <c r="L27" i="1"/>
  <c r="K27" i="1"/>
  <c r="J27" i="1"/>
  <c r="E26" i="1"/>
  <c r="I26" i="1"/>
  <c r="L26" i="1"/>
  <c r="K26" i="1"/>
  <c r="J26" i="1"/>
  <c r="E25" i="1"/>
  <c r="I25" i="1"/>
  <c r="L25" i="1"/>
  <c r="K25" i="1"/>
  <c r="J25" i="1"/>
  <c r="E24" i="1"/>
  <c r="I24" i="1"/>
  <c r="L24" i="1"/>
  <c r="K24" i="1"/>
  <c r="J24" i="1"/>
  <c r="E23" i="1"/>
  <c r="I23" i="1"/>
  <c r="L23" i="1"/>
  <c r="K23" i="1"/>
  <c r="J23" i="1"/>
  <c r="E22" i="1"/>
  <c r="I22" i="1"/>
  <c r="L22" i="1"/>
  <c r="K22" i="1"/>
  <c r="J22" i="1"/>
  <c r="E21" i="1"/>
  <c r="I21" i="1"/>
  <c r="L21" i="1"/>
  <c r="K21" i="1"/>
  <c r="J21" i="1"/>
  <c r="E20" i="1"/>
  <c r="I20" i="1"/>
  <c r="L20" i="1"/>
  <c r="K20" i="1"/>
  <c r="J20" i="1"/>
  <c r="E19" i="1"/>
  <c r="I19" i="1"/>
  <c r="L19" i="1"/>
  <c r="K19" i="1"/>
  <c r="J19" i="1"/>
  <c r="E17" i="1"/>
  <c r="I17" i="1"/>
  <c r="L17" i="1"/>
  <c r="K17" i="1"/>
  <c r="J17" i="1"/>
  <c r="E16" i="1"/>
  <c r="I16" i="1"/>
  <c r="L16" i="1"/>
  <c r="K16" i="1"/>
  <c r="J16" i="1"/>
  <c r="E15" i="1"/>
  <c r="I15" i="1"/>
  <c r="L15" i="1"/>
  <c r="K15" i="1"/>
  <c r="J15" i="1"/>
  <c r="E13" i="1"/>
  <c r="I13" i="1"/>
  <c r="L13" i="1"/>
  <c r="K13" i="1"/>
  <c r="J13" i="1"/>
  <c r="E12" i="1"/>
  <c r="I12" i="1"/>
  <c r="L12" i="1"/>
  <c r="K12" i="1"/>
  <c r="J12" i="1"/>
  <c r="E11" i="1"/>
  <c r="I11" i="1"/>
  <c r="L11" i="1"/>
  <c r="K11" i="1"/>
  <c r="J11" i="1"/>
  <c r="E10" i="1"/>
  <c r="I10" i="1"/>
  <c r="L10" i="1"/>
  <c r="K10" i="1"/>
  <c r="J10" i="1"/>
  <c r="E9" i="1"/>
  <c r="I9" i="1"/>
  <c r="L9" i="1"/>
  <c r="K9" i="1"/>
  <c r="J9" i="1"/>
  <c r="E8" i="1"/>
  <c r="I8" i="1"/>
  <c r="L8" i="1"/>
  <c r="K8" i="1"/>
  <c r="J8" i="1"/>
  <c r="E7" i="1"/>
  <c r="I7" i="1"/>
  <c r="L7" i="1"/>
  <c r="K7" i="1"/>
  <c r="J7" i="1"/>
</calcChain>
</file>

<file path=xl/sharedStrings.xml><?xml version="1.0" encoding="utf-8"?>
<sst xmlns="http://schemas.openxmlformats.org/spreadsheetml/2006/main" count="336" uniqueCount="149">
  <si>
    <t>Sagene IF - Avdeling og prosjektrapport</t>
  </si>
  <si>
    <t>Inntekter</t>
  </si>
  <si>
    <t>Kostnader</t>
  </si>
  <si>
    <t>Resultat</t>
  </si>
  <si>
    <t>Uten prosjekt</t>
  </si>
  <si>
    <t>Menn elite innebandy</t>
  </si>
  <si>
    <t>Bjølsenhallen</t>
  </si>
  <si>
    <t>Hoved</t>
  </si>
  <si>
    <t>Treningsavgift</t>
  </si>
  <si>
    <t>Kontingenter/ medlemskap</t>
  </si>
  <si>
    <t>Dommere</t>
  </si>
  <si>
    <t>Premier og gaver</t>
  </si>
  <si>
    <t>Sportslig utvalg</t>
  </si>
  <si>
    <t>Sagene Ifs kursplan</t>
  </si>
  <si>
    <t>Kursing ansatte</t>
  </si>
  <si>
    <t>Sommerpatruljen</t>
  </si>
  <si>
    <t>Storbytiltak</t>
  </si>
  <si>
    <t>Oslo sommertid</t>
  </si>
  <si>
    <t>Anleggsfond</t>
  </si>
  <si>
    <t>Anleggskonsulent</t>
  </si>
  <si>
    <t>Medlemsavgift</t>
  </si>
  <si>
    <t>Tilskudd bydel Sagene</t>
  </si>
  <si>
    <t>Grasrotmidler</t>
  </si>
  <si>
    <t>Daglig leder</t>
  </si>
  <si>
    <t>Drift av kontoret</t>
  </si>
  <si>
    <t>IT</t>
  </si>
  <si>
    <t>Markedsføring</t>
  </si>
  <si>
    <t>Møte og representasjon</t>
  </si>
  <si>
    <t>Regnskap</t>
  </si>
  <si>
    <t>Revisjon</t>
  </si>
  <si>
    <t>Innkreving av avgifter</t>
  </si>
  <si>
    <t>Forsikringer</t>
  </si>
  <si>
    <t>Kontanthåndtering</t>
  </si>
  <si>
    <t>Betalingsløsninger</t>
  </si>
  <si>
    <t>Innebandy</t>
  </si>
  <si>
    <t>Damer elite innebandy</t>
  </si>
  <si>
    <t>Jente 2001innebandy</t>
  </si>
  <si>
    <t>Sagene Super Innebandy</t>
  </si>
  <si>
    <t>Sponsorer</t>
  </si>
  <si>
    <t>Dugnad</t>
  </si>
  <si>
    <t>Trenere lagene/gruppene</t>
  </si>
  <si>
    <t>Utstyr lagene/ gruppene</t>
  </si>
  <si>
    <t>Cuper, stevner, turneringer</t>
  </si>
  <si>
    <t>Overganger</t>
  </si>
  <si>
    <t>Bøter</t>
  </si>
  <si>
    <t>Sosial aktivitet</t>
  </si>
  <si>
    <t>Trenerkurs</t>
  </si>
  <si>
    <t>Dommerkurs</t>
  </si>
  <si>
    <t>Skoleprosjektet</t>
  </si>
  <si>
    <t>Kiosk</t>
  </si>
  <si>
    <t>Voldsløkka garderober</t>
  </si>
  <si>
    <t>Bjølsen kunstgress vinter</t>
  </si>
  <si>
    <t>Salg av utstyr</t>
  </si>
  <si>
    <t>Fotball</t>
  </si>
  <si>
    <t>Futsal</t>
  </si>
  <si>
    <t>Gutt junior fotball</t>
  </si>
  <si>
    <t>Gutt 2001 fotball</t>
  </si>
  <si>
    <t>Gutt 2002 fotball</t>
  </si>
  <si>
    <t>Jente 2003 fotball</t>
  </si>
  <si>
    <t>Gutt 2003 fotball</t>
  </si>
  <si>
    <t>Jente 2004 fotball</t>
  </si>
  <si>
    <t>Jente 2005 fotball</t>
  </si>
  <si>
    <t>Gutt 2005 fotball</t>
  </si>
  <si>
    <t>Jente 2006 fotball</t>
  </si>
  <si>
    <t>Gutt 2006 fotball</t>
  </si>
  <si>
    <t>Jente 2007 fotball</t>
  </si>
  <si>
    <t>Gutt 2007 fotball</t>
  </si>
  <si>
    <t>Jente 2008 fotball</t>
  </si>
  <si>
    <t>Gutt 2008 fotball</t>
  </si>
  <si>
    <t>Jente 2009 fotball</t>
  </si>
  <si>
    <t>Gutt 2009 fotball</t>
  </si>
  <si>
    <t>Utstyr dommere</t>
  </si>
  <si>
    <t>Serieavgifter, lagavgifter</t>
  </si>
  <si>
    <t>Tine- fotballskole</t>
  </si>
  <si>
    <t>Bjølsen kunstgress sommer</t>
  </si>
  <si>
    <t>Bjølsenparken</t>
  </si>
  <si>
    <t>Bandy</t>
  </si>
  <si>
    <t>Baneleie</t>
  </si>
  <si>
    <t>Voldsløkka kunstis</t>
  </si>
  <si>
    <t>Landhockey/hockey</t>
  </si>
  <si>
    <t>Utstyr trenere og lagledere</t>
  </si>
  <si>
    <t>Lisenser/ forsikringer</t>
  </si>
  <si>
    <t>Fotball senior</t>
  </si>
  <si>
    <t>Elitekamper innebandy</t>
  </si>
  <si>
    <t>Sykkel</t>
  </si>
  <si>
    <t>Via</t>
  </si>
  <si>
    <t>Tilskudd fond og stiftelser</t>
  </si>
  <si>
    <t>Allidrett</t>
  </si>
  <si>
    <t>Bryting</t>
  </si>
  <si>
    <t>Rugby</t>
  </si>
  <si>
    <t>Lederkurs</t>
  </si>
  <si>
    <t>Tennis</t>
  </si>
  <si>
    <t>Åpen dag</t>
  </si>
  <si>
    <t>Innebandy senior</t>
  </si>
  <si>
    <t>Bedriftsturneringer</t>
  </si>
  <si>
    <t>Rugby senior</t>
  </si>
  <si>
    <t>Eksterne kurs for tillitsvalgte</t>
  </si>
  <si>
    <t>Administrasjonstilskudd Oslo Kommune</t>
  </si>
  <si>
    <t>Momskompensasjon</t>
  </si>
  <si>
    <t>Salg av profil- og suppoerterutstyr</t>
  </si>
  <si>
    <t>REGNSKAP</t>
  </si>
  <si>
    <t>BUDSJETT</t>
  </si>
  <si>
    <t>Utstyr trenere/ lagledere/ spillere</t>
  </si>
  <si>
    <t>LAM- midler</t>
  </si>
  <si>
    <t>Tilskudd fond og stilftelser</t>
  </si>
  <si>
    <t>Serieavgifter/ lagavgifter</t>
  </si>
  <si>
    <t>Lisens/ forsikringer</t>
  </si>
  <si>
    <t>Dispensasjoner / omberamminger</t>
  </si>
  <si>
    <t>Minirunde</t>
  </si>
  <si>
    <t>Meny- cup</t>
  </si>
  <si>
    <t>Dispensasjoner/ omberamminger</t>
  </si>
  <si>
    <t>Meny- vup</t>
  </si>
  <si>
    <t>Møter og representasjon</t>
  </si>
  <si>
    <t>Sagene- dagen</t>
  </si>
  <si>
    <t>Markedsfsøring</t>
  </si>
  <si>
    <t>Jente 2002 fotball</t>
  </si>
  <si>
    <t>Jente 2010 fotball</t>
  </si>
  <si>
    <t>Gutt 2010 fotball</t>
  </si>
  <si>
    <t>Sponsor</t>
  </si>
  <si>
    <t>Trenere lagene/ gruppene</t>
  </si>
  <si>
    <t>Utstyr trenere/ lagledere / spillere</t>
  </si>
  <si>
    <t>Futsalskole</t>
  </si>
  <si>
    <t>LAM-midler</t>
  </si>
  <si>
    <t>Allidrettslekene</t>
  </si>
  <si>
    <t>Tilskudd Oslo kommune</t>
  </si>
  <si>
    <t>Voldsløkka landhockey</t>
  </si>
  <si>
    <t>Dispenasajoner/ omberamminger</t>
  </si>
  <si>
    <t>Klatrekongen</t>
  </si>
  <si>
    <t>Utstyr trenere/ lagledere</t>
  </si>
  <si>
    <t>Lisens/ forsikring</t>
  </si>
  <si>
    <t>Brytestevne</t>
  </si>
  <si>
    <t>Utstyr lagene</t>
  </si>
  <si>
    <t>Turnering rugby nybegynnere</t>
  </si>
  <si>
    <t>Avdeling/ prosjekt</t>
  </si>
  <si>
    <t>Totalt:</t>
  </si>
  <si>
    <t>AVVIK</t>
  </si>
  <si>
    <t>inntekter</t>
  </si>
  <si>
    <t>Pensjonsforsikring</t>
  </si>
  <si>
    <t>Drift av kontor</t>
  </si>
  <si>
    <t>Landskamp rugby</t>
  </si>
  <si>
    <t>Dispensasjoner og omberamminger</t>
  </si>
  <si>
    <t>Gutt 2004 fotball</t>
  </si>
  <si>
    <t>Periode: 201701 - 201710</t>
  </si>
  <si>
    <t>Gutt 2003 innebandy</t>
  </si>
  <si>
    <t>SUM</t>
  </si>
  <si>
    <t>INNTEKTER</t>
  </si>
  <si>
    <t>UTGIFTER</t>
  </si>
  <si>
    <t>RESULTAT</t>
  </si>
  <si>
    <t>Lagskasser, ink futsal (se eget 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</si>
</sst>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4]#,##0;\-#,##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b/>
      <sz val="11"/>
      <color theme="0"/>
      <name val="Calibri"/>
      <scheme val="minor"/>
    </font>
    <font>
      <b/>
      <sz val="11"/>
      <color rgb="FFFFFFFF"/>
      <name val="Calibri"/>
      <scheme val="minor"/>
    </font>
    <font>
      <b/>
      <sz val="11"/>
      <color rgb="FF000000"/>
      <name val="Calibri"/>
      <scheme val="minor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FF"/>
      <name val="Calibri"/>
      <scheme val="minor"/>
    </font>
    <font>
      <sz val="11"/>
      <color rgb="FF0000FF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rgb="FFBC8F8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3D3D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5" borderId="1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top" wrapText="1" readingOrder="1"/>
    </xf>
    <xf numFmtId="0" fontId="0" fillId="0" borderId="1" xfId="0" applyNumberFormat="1" applyFont="1" applyFill="1" applyBorder="1" applyAlignment="1">
      <alignment vertical="top" wrapText="1" readingOrder="1"/>
    </xf>
    <xf numFmtId="164" fontId="0" fillId="0" borderId="1" xfId="0" applyNumberFormat="1" applyFont="1" applyFill="1" applyBorder="1" applyAlignment="1">
      <alignment vertical="top" wrapText="1" readingOrder="1"/>
    </xf>
    <xf numFmtId="0" fontId="0" fillId="0" borderId="1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3" xfId="0" applyFont="1" applyFill="1" applyBorder="1"/>
    <xf numFmtId="0" fontId="0" fillId="0" borderId="3" xfId="0" applyNumberFormat="1" applyFont="1" applyFill="1" applyBorder="1" applyAlignment="1">
      <alignment vertical="top" wrapText="1" readingOrder="1"/>
    </xf>
    <xf numFmtId="0" fontId="9" fillId="2" borderId="1" xfId="0" applyNumberFormat="1" applyFont="1" applyFill="1" applyBorder="1" applyAlignment="1">
      <alignment horizontal="right" vertical="top" wrapText="1" readingOrder="1"/>
    </xf>
    <xf numFmtId="0" fontId="9" fillId="2" borderId="1" xfId="0" applyNumberFormat="1" applyFont="1" applyFill="1" applyBorder="1" applyAlignment="1">
      <alignment vertical="top" wrapText="1" readingOrder="1"/>
    </xf>
    <xf numFmtId="164" fontId="9" fillId="2" borderId="1" xfId="0" applyNumberFormat="1" applyFont="1" applyFill="1" applyBorder="1" applyAlignment="1">
      <alignment vertical="top" wrapText="1" readingOrder="1"/>
    </xf>
    <xf numFmtId="0" fontId="10" fillId="0" borderId="1" xfId="0" applyFont="1" applyFill="1" applyBorder="1"/>
    <xf numFmtId="0" fontId="10" fillId="3" borderId="1" xfId="0" applyFont="1" applyFill="1" applyBorder="1"/>
    <xf numFmtId="0" fontId="10" fillId="0" borderId="0" xfId="0" applyFont="1" applyFill="1" applyBorder="1"/>
    <xf numFmtId="0" fontId="9" fillId="3" borderId="1" xfId="0" applyNumberFormat="1" applyFont="1" applyFill="1" applyBorder="1" applyAlignment="1">
      <alignment horizontal="right"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164" fontId="9" fillId="3" borderId="1" xfId="0" applyNumberFormat="1" applyFont="1" applyFill="1" applyBorder="1" applyAlignment="1">
      <alignment vertical="top" wrapText="1" readingOrder="1"/>
    </xf>
    <xf numFmtId="164" fontId="7" fillId="6" borderId="2" xfId="0" applyNumberFormat="1" applyFont="1" applyFill="1" applyBorder="1" applyAlignment="1">
      <alignment horizontal="right" vertical="center" wrapText="1" readingOrder="1"/>
    </xf>
    <xf numFmtId="164" fontId="7" fillId="6" borderId="1" xfId="0" applyNumberFormat="1" applyFont="1" applyFill="1" applyBorder="1" applyAlignment="1">
      <alignment horizontal="right" vertical="center" wrapText="1" readingOrder="1"/>
    </xf>
    <xf numFmtId="0" fontId="6" fillId="0" borderId="5" xfId="0" applyFont="1" applyFill="1" applyBorder="1"/>
    <xf numFmtId="164" fontId="6" fillId="0" borderId="1" xfId="0" applyNumberFormat="1" applyFont="1" applyFill="1" applyBorder="1"/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164" fontId="10" fillId="3" borderId="1" xfId="0" applyNumberFormat="1" applyFont="1" applyFill="1" applyBorder="1"/>
    <xf numFmtId="164" fontId="7" fillId="5" borderId="1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vertical="top" wrapText="1" readingOrder="1"/>
    </xf>
    <xf numFmtId="164" fontId="13" fillId="0" borderId="2" xfId="0" applyNumberFormat="1" applyFont="1" applyFill="1" applyBorder="1" applyAlignment="1">
      <alignment vertical="top" wrapText="1" readingOrder="1"/>
    </xf>
    <xf numFmtId="164" fontId="13" fillId="0" borderId="1" xfId="0" applyNumberFormat="1" applyFont="1" applyFill="1" applyBorder="1" applyAlignment="1">
      <alignment vertical="top" wrapText="1" readingOrder="1"/>
    </xf>
    <xf numFmtId="0" fontId="13" fillId="0" borderId="1" xfId="0" applyFont="1" applyFill="1" applyBorder="1"/>
    <xf numFmtId="164" fontId="13" fillId="0" borderId="4" xfId="0" applyNumberFormat="1" applyFont="1" applyFill="1" applyBorder="1" applyAlignment="1">
      <alignment vertical="top" wrapText="1" readingOrder="1"/>
    </xf>
    <xf numFmtId="164" fontId="12" fillId="3" borderId="2" xfId="0" applyNumberFormat="1" applyFont="1" applyFill="1" applyBorder="1" applyAlignment="1">
      <alignment vertical="top" wrapText="1" readingOrder="1"/>
    </xf>
    <xf numFmtId="0" fontId="12" fillId="3" borderId="1" xfId="0" applyFont="1" applyFill="1" applyBorder="1"/>
    <xf numFmtId="0" fontId="13" fillId="0" borderId="3" xfId="0" applyFont="1" applyFill="1" applyBorder="1"/>
    <xf numFmtId="164" fontId="12" fillId="3" borderId="1" xfId="0" applyNumberFormat="1" applyFont="1" applyFill="1" applyBorder="1"/>
    <xf numFmtId="164" fontId="13" fillId="0" borderId="1" xfId="0" applyNumberFormat="1" applyFont="1" applyFill="1" applyBorder="1"/>
    <xf numFmtId="164" fontId="14" fillId="2" borderId="2" xfId="0" applyNumberFormat="1" applyFont="1" applyFill="1" applyBorder="1" applyAlignment="1">
      <alignment vertical="top" wrapText="1" readingOrder="1"/>
    </xf>
    <xf numFmtId="164" fontId="15" fillId="0" borderId="2" xfId="0" applyNumberFormat="1" applyFont="1" applyFill="1" applyBorder="1" applyAlignment="1">
      <alignment vertical="top" wrapText="1" readingOrder="1"/>
    </xf>
    <xf numFmtId="164" fontId="15" fillId="0" borderId="1" xfId="0" applyNumberFormat="1" applyFont="1" applyFill="1" applyBorder="1" applyAlignment="1">
      <alignment vertical="top" wrapText="1" readingOrder="1"/>
    </xf>
    <xf numFmtId="0" fontId="15" fillId="0" borderId="1" xfId="0" applyFont="1" applyFill="1" applyBorder="1"/>
    <xf numFmtId="164" fontId="15" fillId="0" borderId="2" xfId="0" applyNumberFormat="1" applyFont="1" applyFill="1" applyBorder="1" applyAlignment="1">
      <alignment vertical="top" wrapText="1"/>
    </xf>
    <xf numFmtId="164" fontId="14" fillId="3" borderId="2" xfId="0" applyNumberFormat="1" applyFont="1" applyFill="1" applyBorder="1" applyAlignment="1">
      <alignment vertical="top" wrapText="1" readingOrder="1"/>
    </xf>
    <xf numFmtId="0" fontId="14" fillId="3" borderId="1" xfId="0" applyFont="1" applyFill="1" applyBorder="1"/>
    <xf numFmtId="0" fontId="15" fillId="0" borderId="3" xfId="0" applyFont="1" applyFill="1" applyBorder="1"/>
    <xf numFmtId="164" fontId="14" fillId="3" borderId="1" xfId="0" applyNumberFormat="1" applyFont="1" applyFill="1" applyBorder="1"/>
    <xf numFmtId="164" fontId="15" fillId="0" borderId="1" xfId="0" applyNumberFormat="1" applyFont="1" applyFill="1" applyBorder="1"/>
    <xf numFmtId="164" fontId="15" fillId="7" borderId="2" xfId="0" applyNumberFormat="1" applyFont="1" applyFill="1" applyBorder="1" applyAlignment="1">
      <alignment vertical="top" wrapText="1" readingOrder="1"/>
    </xf>
    <xf numFmtId="164" fontId="13" fillId="7" borderId="2" xfId="0" applyNumberFormat="1" applyFont="1" applyFill="1" applyBorder="1" applyAlignment="1">
      <alignment vertical="top" wrapText="1" readingOrder="1"/>
    </xf>
    <xf numFmtId="0" fontId="0" fillId="7" borderId="1" xfId="0" applyNumberFormat="1" applyFont="1" applyFill="1" applyBorder="1" applyAlignment="1">
      <alignment vertical="top" wrapText="1" readingOrder="1"/>
    </xf>
    <xf numFmtId="164" fontId="13" fillId="7" borderId="4" xfId="0" applyNumberFormat="1" applyFont="1" applyFill="1" applyBorder="1" applyAlignment="1">
      <alignment vertical="top" wrapText="1"/>
    </xf>
    <xf numFmtId="0" fontId="15" fillId="7" borderId="1" xfId="0" applyFont="1" applyFill="1" applyBorder="1"/>
    <xf numFmtId="164" fontId="13" fillId="7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4" fontId="6" fillId="0" borderId="6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right" vertical="center" wrapText="1" readingOrder="1"/>
    </xf>
    <xf numFmtId="0" fontId="7" fillId="6" borderId="3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3" xfId="0" applyNumberFormat="1" applyFont="1" applyFill="1" applyBorder="1" applyAlignment="1">
      <alignment horizontal="left" vertical="center" wrapText="1" readingOrder="1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97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C8F8F"/>
      <rgbColor rgb="00D3D3D3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774700</xdr:colOff>
      <xdr:row>0</xdr:row>
      <xdr:rowOff>0</xdr:rowOff>
    </xdr:from>
    <xdr:to>
      <xdr:col>11</xdr:col>
      <xdr:colOff>702734</xdr:colOff>
      <xdr:row>3</xdr:row>
      <xdr:rowOff>165100</xdr:rowOff>
    </xdr:to>
    <xdr:pic>
      <xdr:nvPicPr>
        <xdr:cNvPr id="102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0" y="0"/>
          <a:ext cx="753534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L302"/>
  <sheetViews>
    <sheetView showGridLines="0" tabSelected="1" zoomScale="150" zoomScaleNormal="150" zoomScalePageLayoutView="150" workbookViewId="0">
      <pane ySplit="5" topLeftCell="A10" state="frozen"/>
      <selection activeCell="A226" sqref="A226"/>
      <selection pane="bottomLeft"/>
    </sheetView>
  </sheetViews>
  <sheetFormatPr baseColWidth="10" defaultRowHeight="14" outlineLevelRow="1" x14ac:dyDescent="0"/>
  <cols>
    <col min="1" max="1" width="5.5" bestFit="1" customWidth="1"/>
    <col min="2" max="2" width="32.6640625" customWidth="1"/>
    <col min="3" max="3" width="8.6640625" bestFit="1" customWidth="1"/>
    <col min="4" max="4" width="9" bestFit="1" customWidth="1"/>
    <col min="5" max="5" width="7.83203125" customWidth="1"/>
    <col min="6" max="6" width="0" hidden="1" customWidth="1"/>
    <col min="7" max="7" width="11.5" customWidth="1"/>
    <col min="8" max="8" width="9.1640625" bestFit="1" customWidth="1"/>
    <col min="9" max="9" width="8.33203125" bestFit="1" customWidth="1"/>
  </cols>
  <sheetData>
    <row r="1" spans="1:12">
      <c r="A1" s="72" t="s">
        <v>0</v>
      </c>
      <c r="B1" s="73"/>
      <c r="C1" s="73"/>
      <c r="E1" s="5"/>
    </row>
    <row r="2" spans="1:12">
      <c r="E2" s="5"/>
    </row>
    <row r="3" spans="1:12" ht="17" customHeight="1">
      <c r="A3" s="74" t="s">
        <v>142</v>
      </c>
      <c r="B3" s="73"/>
      <c r="C3" s="73"/>
      <c r="D3" s="3"/>
      <c r="E3" s="5"/>
    </row>
    <row r="4" spans="1:12" s="1" customFormat="1" ht="17" customHeight="1">
      <c r="A4" s="2"/>
      <c r="C4" s="3"/>
      <c r="D4" s="3"/>
      <c r="E4" s="5"/>
    </row>
    <row r="5" spans="1:12" s="9" customFormat="1" ht="23.75" customHeight="1">
      <c r="A5" s="31"/>
      <c r="B5" s="68"/>
      <c r="C5" s="77" t="s">
        <v>100</v>
      </c>
      <c r="D5" s="77"/>
      <c r="E5" s="78"/>
      <c r="F5" s="7"/>
      <c r="G5" s="69" t="s">
        <v>101</v>
      </c>
      <c r="H5" s="69"/>
      <c r="I5" s="69"/>
      <c r="J5" s="69" t="s">
        <v>135</v>
      </c>
      <c r="K5" s="69"/>
      <c r="L5" s="69"/>
    </row>
    <row r="6" spans="1:12" s="9" customFormat="1" ht="14" customHeight="1">
      <c r="A6" s="75" t="s">
        <v>133</v>
      </c>
      <c r="B6" s="76"/>
      <c r="C6" s="33" t="s">
        <v>1</v>
      </c>
      <c r="D6" s="33" t="s">
        <v>2</v>
      </c>
      <c r="E6" s="34" t="s">
        <v>3</v>
      </c>
      <c r="F6" s="35"/>
      <c r="G6" s="8" t="s">
        <v>1</v>
      </c>
      <c r="H6" s="8" t="s">
        <v>2</v>
      </c>
      <c r="I6" s="8" t="s">
        <v>3</v>
      </c>
      <c r="J6" s="36" t="s">
        <v>136</v>
      </c>
      <c r="K6" s="36" t="s">
        <v>2</v>
      </c>
      <c r="L6" s="36" t="s">
        <v>3</v>
      </c>
    </row>
    <row r="7" spans="1:12" s="25" customFormat="1" collapsed="1">
      <c r="A7" s="20">
        <v>1</v>
      </c>
      <c r="B7" s="21" t="s">
        <v>7</v>
      </c>
      <c r="C7" s="39">
        <f>SUM(C8:C41)</f>
        <v>1553316.85</v>
      </c>
      <c r="D7" s="49">
        <f>SUM(D8:D41)</f>
        <v>1504468.76</v>
      </c>
      <c r="E7" s="22">
        <f>C7-D7</f>
        <v>48848.090000000084</v>
      </c>
      <c r="F7" s="23"/>
      <c r="G7" s="45">
        <f>SUM(G8:G40)</f>
        <v>1457000</v>
      </c>
      <c r="H7" s="55">
        <f>SUM(H8:H40)</f>
        <v>1452500</v>
      </c>
      <c r="I7" s="24">
        <f>SUM(I8:I40)</f>
        <v>4500</v>
      </c>
      <c r="J7" s="47">
        <f>G7-C7</f>
        <v>-96316.850000000093</v>
      </c>
      <c r="K7" s="57">
        <f>H7-D7</f>
        <v>-51968.760000000009</v>
      </c>
      <c r="L7" s="37">
        <f>E7-I7</f>
        <v>44348.090000000084</v>
      </c>
    </row>
    <row r="8" spans="1:12" s="9" customFormat="1" hidden="1" outlineLevel="1" collapsed="1">
      <c r="A8" s="11">
        <v>0</v>
      </c>
      <c r="B8" s="12" t="s">
        <v>4</v>
      </c>
      <c r="C8" s="40">
        <v>0</v>
      </c>
      <c r="D8" s="50">
        <v>0</v>
      </c>
      <c r="E8" s="13">
        <f>C8-D8</f>
        <v>0</v>
      </c>
      <c r="F8" s="6"/>
      <c r="G8" s="42">
        <v>0</v>
      </c>
      <c r="H8" s="52">
        <v>0</v>
      </c>
      <c r="I8" s="6">
        <f>G8-H8</f>
        <v>0</v>
      </c>
      <c r="J8" s="48">
        <f t="shared" ref="J8:J74" si="0">G8-C8</f>
        <v>0</v>
      </c>
      <c r="K8" s="58">
        <f t="shared" ref="K8:K74" si="1">H8-D8</f>
        <v>0</v>
      </c>
      <c r="L8" s="32">
        <f t="shared" ref="L8:L74" si="2">E8-I8</f>
        <v>0</v>
      </c>
    </row>
    <row r="9" spans="1:12" s="9" customFormat="1" hidden="1" outlineLevel="1" collapsed="1">
      <c r="A9" s="11">
        <v>1012</v>
      </c>
      <c r="B9" s="12" t="s">
        <v>9</v>
      </c>
      <c r="C9" s="40">
        <v>0</v>
      </c>
      <c r="D9" s="50">
        <v>5300</v>
      </c>
      <c r="E9" s="13">
        <f t="shared" ref="E9:E39" si="3">C9-D9</f>
        <v>-5300</v>
      </c>
      <c r="F9" s="6"/>
      <c r="G9" s="42">
        <v>0</v>
      </c>
      <c r="H9" s="52">
        <v>0</v>
      </c>
      <c r="I9" s="6">
        <f t="shared" ref="I9:I39" si="4">G9-H9</f>
        <v>0</v>
      </c>
      <c r="J9" s="48">
        <f t="shared" si="0"/>
        <v>0</v>
      </c>
      <c r="K9" s="58">
        <f t="shared" si="1"/>
        <v>-5300</v>
      </c>
      <c r="L9" s="32">
        <f t="shared" si="2"/>
        <v>-5300</v>
      </c>
    </row>
    <row r="10" spans="1:12" s="9" customFormat="1" hidden="1" outlineLevel="1" collapsed="1">
      <c r="A10" s="11">
        <v>1016</v>
      </c>
      <c r="B10" s="12" t="s">
        <v>10</v>
      </c>
      <c r="C10" s="40">
        <v>0</v>
      </c>
      <c r="D10" s="50">
        <v>19.899999999999999</v>
      </c>
      <c r="E10" s="13">
        <f t="shared" si="3"/>
        <v>-19.899999999999999</v>
      </c>
      <c r="F10" s="6"/>
      <c r="G10" s="42">
        <v>0</v>
      </c>
      <c r="H10" s="52">
        <v>0</v>
      </c>
      <c r="I10" s="6">
        <f t="shared" si="4"/>
        <v>0</v>
      </c>
      <c r="J10" s="48">
        <f t="shared" si="0"/>
        <v>0</v>
      </c>
      <c r="K10" s="58">
        <f t="shared" si="1"/>
        <v>-19.899999999999999</v>
      </c>
      <c r="L10" s="32">
        <f t="shared" si="2"/>
        <v>-19.899999999999999</v>
      </c>
    </row>
    <row r="11" spans="1:12" s="9" customFormat="1" hidden="1" outlineLevel="1" collapsed="1">
      <c r="A11" s="11">
        <v>1020</v>
      </c>
      <c r="B11" s="12" t="s">
        <v>11</v>
      </c>
      <c r="C11" s="40">
        <v>0</v>
      </c>
      <c r="D11" s="50">
        <v>10500</v>
      </c>
      <c r="E11" s="13">
        <f t="shared" si="3"/>
        <v>-10500</v>
      </c>
      <c r="F11" s="6"/>
      <c r="G11" s="42">
        <v>0</v>
      </c>
      <c r="H11" s="52">
        <v>0</v>
      </c>
      <c r="I11" s="6">
        <f t="shared" si="4"/>
        <v>0</v>
      </c>
      <c r="J11" s="48">
        <f t="shared" si="0"/>
        <v>0</v>
      </c>
      <c r="K11" s="58">
        <f t="shared" si="1"/>
        <v>-10500</v>
      </c>
      <c r="L11" s="32">
        <f t="shared" si="2"/>
        <v>-10500</v>
      </c>
    </row>
    <row r="12" spans="1:12" s="9" customFormat="1" hidden="1" outlineLevel="1" collapsed="1">
      <c r="A12" s="11">
        <v>2001</v>
      </c>
      <c r="B12" s="12" t="s">
        <v>12</v>
      </c>
      <c r="C12" s="40">
        <v>0</v>
      </c>
      <c r="D12" s="50">
        <v>24205.86</v>
      </c>
      <c r="E12" s="13">
        <f t="shared" si="3"/>
        <v>-24205.86</v>
      </c>
      <c r="F12" s="6"/>
      <c r="G12" s="42">
        <v>0</v>
      </c>
      <c r="H12" s="52">
        <v>25000</v>
      </c>
      <c r="I12" s="6">
        <f t="shared" si="4"/>
        <v>-25000</v>
      </c>
      <c r="J12" s="48">
        <f t="shared" si="0"/>
        <v>0</v>
      </c>
      <c r="K12" s="58">
        <f t="shared" si="1"/>
        <v>794.13999999999942</v>
      </c>
      <c r="L12" s="32">
        <f t="shared" si="2"/>
        <v>794.13999999999942</v>
      </c>
    </row>
    <row r="13" spans="1:12" s="9" customFormat="1" hidden="1" outlineLevel="1" collapsed="1">
      <c r="A13" s="11">
        <v>2002</v>
      </c>
      <c r="B13" s="12" t="s">
        <v>13</v>
      </c>
      <c r="C13" s="40">
        <v>0</v>
      </c>
      <c r="D13" s="50">
        <v>15081</v>
      </c>
      <c r="E13" s="13">
        <f t="shared" si="3"/>
        <v>-15081</v>
      </c>
      <c r="F13" s="6"/>
      <c r="G13" s="42">
        <v>5000</v>
      </c>
      <c r="H13" s="52">
        <v>50000</v>
      </c>
      <c r="I13" s="6">
        <f t="shared" si="4"/>
        <v>-45000</v>
      </c>
      <c r="J13" s="48">
        <f t="shared" si="0"/>
        <v>5000</v>
      </c>
      <c r="K13" s="58">
        <f t="shared" si="1"/>
        <v>34919</v>
      </c>
      <c r="L13" s="32">
        <f t="shared" si="2"/>
        <v>29919</v>
      </c>
    </row>
    <row r="14" spans="1:12" s="9" customFormat="1" ht="13" hidden="1" customHeight="1" outlineLevel="1">
      <c r="A14" s="11">
        <v>2003</v>
      </c>
      <c r="B14" s="12" t="s">
        <v>96</v>
      </c>
      <c r="C14" s="40">
        <v>0</v>
      </c>
      <c r="D14" s="50">
        <v>0</v>
      </c>
      <c r="E14" s="13">
        <f t="shared" si="3"/>
        <v>0</v>
      </c>
      <c r="F14" s="6"/>
      <c r="G14" s="42">
        <v>0</v>
      </c>
      <c r="H14" s="52">
        <v>5000</v>
      </c>
      <c r="I14" s="6">
        <f t="shared" si="4"/>
        <v>-5000</v>
      </c>
      <c r="J14" s="48">
        <f t="shared" si="0"/>
        <v>0</v>
      </c>
      <c r="K14" s="58">
        <f t="shared" si="1"/>
        <v>5000</v>
      </c>
      <c r="L14" s="32">
        <f t="shared" si="2"/>
        <v>5000</v>
      </c>
    </row>
    <row r="15" spans="1:12" s="9" customFormat="1" hidden="1" outlineLevel="1">
      <c r="A15" s="11">
        <v>2004</v>
      </c>
      <c r="B15" s="12" t="s">
        <v>90</v>
      </c>
      <c r="C15" s="40">
        <v>0</v>
      </c>
      <c r="D15" s="51">
        <v>0</v>
      </c>
      <c r="E15" s="13">
        <f t="shared" si="3"/>
        <v>0</v>
      </c>
      <c r="F15" s="6"/>
      <c r="G15" s="42">
        <v>0</v>
      </c>
      <c r="H15" s="52">
        <v>5000</v>
      </c>
      <c r="I15" s="6">
        <f t="shared" si="4"/>
        <v>-5000</v>
      </c>
      <c r="J15" s="48">
        <f t="shared" si="0"/>
        <v>0</v>
      </c>
      <c r="K15" s="58">
        <f t="shared" si="1"/>
        <v>5000</v>
      </c>
      <c r="L15" s="32">
        <f t="shared" si="2"/>
        <v>5000</v>
      </c>
    </row>
    <row r="16" spans="1:12" s="9" customFormat="1" hidden="1" outlineLevel="1" collapsed="1">
      <c r="A16" s="11">
        <v>2007</v>
      </c>
      <c r="B16" s="12" t="s">
        <v>14</v>
      </c>
      <c r="C16" s="40">
        <v>0</v>
      </c>
      <c r="D16" s="50">
        <v>5100</v>
      </c>
      <c r="E16" s="13">
        <f t="shared" si="3"/>
        <v>-5100</v>
      </c>
      <c r="F16" s="6"/>
      <c r="G16" s="42">
        <v>0</v>
      </c>
      <c r="H16" s="52">
        <v>5000</v>
      </c>
      <c r="I16" s="6">
        <f t="shared" si="4"/>
        <v>-5000</v>
      </c>
      <c r="J16" s="48">
        <f t="shared" si="0"/>
        <v>0</v>
      </c>
      <c r="K16" s="58">
        <f t="shared" si="1"/>
        <v>-100</v>
      </c>
      <c r="L16" s="32">
        <f t="shared" si="2"/>
        <v>-100</v>
      </c>
    </row>
    <row r="17" spans="1:12" s="9" customFormat="1" hidden="1" outlineLevel="1" collapsed="1">
      <c r="A17" s="11">
        <v>3001</v>
      </c>
      <c r="B17" s="12" t="s">
        <v>15</v>
      </c>
      <c r="C17" s="40">
        <v>70000</v>
      </c>
      <c r="D17" s="50">
        <v>64713</v>
      </c>
      <c r="E17" s="13">
        <f t="shared" si="3"/>
        <v>5287</v>
      </c>
      <c r="F17" s="6"/>
      <c r="G17" s="42">
        <v>75000</v>
      </c>
      <c r="H17" s="52">
        <v>40000</v>
      </c>
      <c r="I17" s="6">
        <f t="shared" si="4"/>
        <v>35000</v>
      </c>
      <c r="J17" s="48">
        <f t="shared" si="0"/>
        <v>5000</v>
      </c>
      <c r="K17" s="58">
        <f t="shared" si="1"/>
        <v>-24713</v>
      </c>
      <c r="L17" s="32">
        <f t="shared" si="2"/>
        <v>-29713</v>
      </c>
    </row>
    <row r="18" spans="1:12" s="9" customFormat="1" hidden="1" outlineLevel="1">
      <c r="A18" s="11">
        <v>3003</v>
      </c>
      <c r="B18" s="12" t="s">
        <v>48</v>
      </c>
      <c r="C18" s="40">
        <v>0</v>
      </c>
      <c r="D18" s="59">
        <v>46200</v>
      </c>
      <c r="E18" s="13">
        <f t="shared" si="3"/>
        <v>-46200</v>
      </c>
      <c r="F18" s="6"/>
      <c r="G18" s="42">
        <v>0</v>
      </c>
      <c r="H18" s="52">
        <v>0</v>
      </c>
      <c r="I18" s="6">
        <f t="shared" si="4"/>
        <v>0</v>
      </c>
      <c r="J18" s="48">
        <f t="shared" si="0"/>
        <v>0</v>
      </c>
      <c r="K18" s="58">
        <f t="shared" si="1"/>
        <v>-46200</v>
      </c>
      <c r="L18" s="32">
        <f t="shared" si="2"/>
        <v>-46200</v>
      </c>
    </row>
    <row r="19" spans="1:12" s="9" customFormat="1" hidden="1" outlineLevel="1" collapsed="1">
      <c r="A19" s="11">
        <v>3004</v>
      </c>
      <c r="B19" s="12" t="s">
        <v>16</v>
      </c>
      <c r="C19" s="40">
        <v>0</v>
      </c>
      <c r="D19" s="50">
        <v>14031</v>
      </c>
      <c r="E19" s="13">
        <f t="shared" si="3"/>
        <v>-14031</v>
      </c>
      <c r="F19" s="6"/>
      <c r="G19" s="42">
        <v>0</v>
      </c>
      <c r="H19" s="52">
        <v>0</v>
      </c>
      <c r="I19" s="6">
        <f t="shared" si="4"/>
        <v>0</v>
      </c>
      <c r="J19" s="48">
        <f t="shared" si="0"/>
        <v>0</v>
      </c>
      <c r="K19" s="58">
        <f t="shared" si="1"/>
        <v>-14031</v>
      </c>
      <c r="L19" s="32">
        <f t="shared" si="2"/>
        <v>-14031</v>
      </c>
    </row>
    <row r="20" spans="1:12" s="9" customFormat="1" hidden="1" outlineLevel="1" collapsed="1">
      <c r="A20" s="11">
        <v>3015</v>
      </c>
      <c r="B20" s="12" t="s">
        <v>17</v>
      </c>
      <c r="C20" s="40">
        <v>370098.85</v>
      </c>
      <c r="D20" s="50">
        <v>92643</v>
      </c>
      <c r="E20" s="13">
        <f t="shared" si="3"/>
        <v>277455.84999999998</v>
      </c>
      <c r="F20" s="6"/>
      <c r="G20" s="42">
        <v>0</v>
      </c>
      <c r="H20" s="52">
        <v>0</v>
      </c>
      <c r="I20" s="6">
        <f t="shared" si="4"/>
        <v>0</v>
      </c>
      <c r="J20" s="48">
        <f t="shared" si="0"/>
        <v>-370098.85</v>
      </c>
      <c r="K20" s="58">
        <f t="shared" si="1"/>
        <v>-92643</v>
      </c>
      <c r="L20" s="32">
        <f t="shared" si="2"/>
        <v>277455.84999999998</v>
      </c>
    </row>
    <row r="21" spans="1:12" s="9" customFormat="1" hidden="1" outlineLevel="1" collapsed="1">
      <c r="A21" s="11">
        <v>4001</v>
      </c>
      <c r="B21" s="12" t="s">
        <v>18</v>
      </c>
      <c r="C21" s="40">
        <v>2821</v>
      </c>
      <c r="D21" s="50">
        <v>0</v>
      </c>
      <c r="E21" s="13">
        <f t="shared" si="3"/>
        <v>2821</v>
      </c>
      <c r="F21" s="6"/>
      <c r="G21" s="42">
        <v>20000</v>
      </c>
      <c r="H21" s="52">
        <v>20000</v>
      </c>
      <c r="I21" s="6">
        <f t="shared" si="4"/>
        <v>0</v>
      </c>
      <c r="J21" s="48">
        <f t="shared" si="0"/>
        <v>17179</v>
      </c>
      <c r="K21" s="58">
        <f t="shared" si="1"/>
        <v>20000</v>
      </c>
      <c r="L21" s="32">
        <f t="shared" si="2"/>
        <v>2821</v>
      </c>
    </row>
    <row r="22" spans="1:12" s="9" customFormat="1" hidden="1" outlineLevel="1" collapsed="1">
      <c r="A22" s="11">
        <v>4002</v>
      </c>
      <c r="B22" s="12" t="s">
        <v>19</v>
      </c>
      <c r="C22" s="40">
        <v>0</v>
      </c>
      <c r="D22" s="50">
        <v>77036</v>
      </c>
      <c r="E22" s="13">
        <f t="shared" si="3"/>
        <v>-77036</v>
      </c>
      <c r="F22" s="6"/>
      <c r="G22" s="42">
        <v>0</v>
      </c>
      <c r="H22" s="52">
        <v>100000</v>
      </c>
      <c r="I22" s="6">
        <f t="shared" si="4"/>
        <v>-100000</v>
      </c>
      <c r="J22" s="48">
        <f t="shared" si="0"/>
        <v>0</v>
      </c>
      <c r="K22" s="58">
        <f t="shared" si="1"/>
        <v>22964</v>
      </c>
      <c r="L22" s="32">
        <f t="shared" si="2"/>
        <v>22964</v>
      </c>
    </row>
    <row r="23" spans="1:12" s="9" customFormat="1" hidden="1" outlineLevel="1" collapsed="1">
      <c r="A23" s="11">
        <v>4004</v>
      </c>
      <c r="B23" s="12" t="s">
        <v>6</v>
      </c>
      <c r="C23" s="40">
        <v>129548</v>
      </c>
      <c r="D23" s="50">
        <v>0</v>
      </c>
      <c r="E23" s="13">
        <f t="shared" si="3"/>
        <v>129548</v>
      </c>
      <c r="F23" s="6"/>
      <c r="G23" s="42">
        <v>250000</v>
      </c>
      <c r="H23" s="52">
        <v>0</v>
      </c>
      <c r="I23" s="6">
        <f t="shared" si="4"/>
        <v>250000</v>
      </c>
      <c r="J23" s="48">
        <f t="shared" si="0"/>
        <v>120452</v>
      </c>
      <c r="K23" s="58">
        <f t="shared" si="1"/>
        <v>0</v>
      </c>
      <c r="L23" s="32">
        <f t="shared" si="2"/>
        <v>-120452</v>
      </c>
    </row>
    <row r="24" spans="1:12" s="9" customFormat="1" hidden="1" outlineLevel="1" collapsed="1">
      <c r="A24" s="11">
        <v>5001</v>
      </c>
      <c r="B24" s="12" t="s">
        <v>20</v>
      </c>
      <c r="C24" s="60">
        <f>432229-4900</f>
        <v>427329</v>
      </c>
      <c r="D24" s="50">
        <v>0</v>
      </c>
      <c r="E24" s="13">
        <f t="shared" si="3"/>
        <v>427329</v>
      </c>
      <c r="F24" s="6"/>
      <c r="G24" s="42">
        <v>365000</v>
      </c>
      <c r="H24" s="52">
        <v>26000</v>
      </c>
      <c r="I24" s="6">
        <f t="shared" si="4"/>
        <v>339000</v>
      </c>
      <c r="J24" s="48">
        <f t="shared" si="0"/>
        <v>-62329</v>
      </c>
      <c r="K24" s="58">
        <f t="shared" si="1"/>
        <v>26000</v>
      </c>
      <c r="L24" s="32">
        <f t="shared" si="2"/>
        <v>88329</v>
      </c>
    </row>
    <row r="25" spans="1:12" s="9" customFormat="1" hidden="1" outlineLevel="1">
      <c r="A25" s="11">
        <v>5002</v>
      </c>
      <c r="B25" s="12" t="s">
        <v>97</v>
      </c>
      <c r="C25" s="64">
        <v>267250</v>
      </c>
      <c r="D25" s="51">
        <v>0</v>
      </c>
      <c r="E25" s="13">
        <f t="shared" si="3"/>
        <v>267250</v>
      </c>
      <c r="F25" s="6"/>
      <c r="G25" s="42">
        <v>180000</v>
      </c>
      <c r="H25" s="52">
        <v>0</v>
      </c>
      <c r="I25" s="6">
        <f t="shared" si="4"/>
        <v>180000</v>
      </c>
      <c r="J25" s="48">
        <f t="shared" si="0"/>
        <v>-87250</v>
      </c>
      <c r="K25" s="58">
        <f t="shared" si="1"/>
        <v>0</v>
      </c>
      <c r="L25" s="32">
        <f t="shared" si="2"/>
        <v>87250</v>
      </c>
    </row>
    <row r="26" spans="1:12" s="9" customFormat="1" hidden="1" outlineLevel="1" collapsed="1">
      <c r="A26" s="11">
        <v>5004</v>
      </c>
      <c r="B26" s="12" t="s">
        <v>21</v>
      </c>
      <c r="C26" s="40">
        <v>210000</v>
      </c>
      <c r="D26" s="50">
        <v>0</v>
      </c>
      <c r="E26" s="13">
        <f t="shared" si="3"/>
        <v>210000</v>
      </c>
      <c r="F26" s="6"/>
      <c r="G26" s="42">
        <v>160000</v>
      </c>
      <c r="H26" s="52">
        <v>0</v>
      </c>
      <c r="I26" s="6">
        <f t="shared" si="4"/>
        <v>160000</v>
      </c>
      <c r="J26" s="48">
        <f t="shared" si="0"/>
        <v>-50000</v>
      </c>
      <c r="K26" s="58">
        <f t="shared" si="1"/>
        <v>0</v>
      </c>
      <c r="L26" s="32">
        <f t="shared" si="2"/>
        <v>50000</v>
      </c>
    </row>
    <row r="27" spans="1:12" s="9" customFormat="1" hidden="1" outlineLevel="1" collapsed="1">
      <c r="A27" s="11">
        <v>5005</v>
      </c>
      <c r="B27" s="12" t="s">
        <v>22</v>
      </c>
      <c r="C27" s="60">
        <v>69070</v>
      </c>
      <c r="D27" s="50">
        <v>0</v>
      </c>
      <c r="E27" s="13">
        <f t="shared" si="3"/>
        <v>69070</v>
      </c>
      <c r="F27" s="6"/>
      <c r="G27" s="42">
        <v>150000</v>
      </c>
      <c r="H27" s="52">
        <v>0</v>
      </c>
      <c r="I27" s="6">
        <f t="shared" si="4"/>
        <v>150000</v>
      </c>
      <c r="J27" s="48">
        <f t="shared" si="0"/>
        <v>80930</v>
      </c>
      <c r="K27" s="58">
        <f t="shared" si="1"/>
        <v>0</v>
      </c>
      <c r="L27" s="32">
        <f t="shared" si="2"/>
        <v>-80930</v>
      </c>
    </row>
    <row r="28" spans="1:12" s="9" customFormat="1" hidden="1" outlineLevel="1">
      <c r="A28" s="11">
        <v>5006</v>
      </c>
      <c r="B28" s="12" t="s">
        <v>98</v>
      </c>
      <c r="C28" s="41">
        <v>0</v>
      </c>
      <c r="D28" s="51">
        <v>0</v>
      </c>
      <c r="E28" s="13">
        <f t="shared" si="3"/>
        <v>0</v>
      </c>
      <c r="F28" s="6"/>
      <c r="G28" s="42">
        <v>220000</v>
      </c>
      <c r="H28" s="52">
        <v>0</v>
      </c>
      <c r="I28" s="6">
        <f t="shared" si="4"/>
        <v>220000</v>
      </c>
      <c r="J28" s="48">
        <f t="shared" si="0"/>
        <v>220000</v>
      </c>
      <c r="K28" s="58">
        <f t="shared" si="1"/>
        <v>0</v>
      </c>
      <c r="L28" s="32">
        <f t="shared" si="2"/>
        <v>-220000</v>
      </c>
    </row>
    <row r="29" spans="1:12" s="9" customFormat="1" hidden="1" outlineLevel="1">
      <c r="A29" s="11">
        <v>5007</v>
      </c>
      <c r="B29" s="12" t="s">
        <v>99</v>
      </c>
      <c r="C29" s="41">
        <v>1200</v>
      </c>
      <c r="D29" s="51">
        <v>0</v>
      </c>
      <c r="E29" s="13">
        <f t="shared" si="3"/>
        <v>1200</v>
      </c>
      <c r="F29" s="6"/>
      <c r="G29" s="42">
        <v>20000</v>
      </c>
      <c r="H29" s="52">
        <v>10000</v>
      </c>
      <c r="I29" s="6">
        <f t="shared" si="4"/>
        <v>10000</v>
      </c>
      <c r="J29" s="48">
        <f t="shared" si="0"/>
        <v>18800</v>
      </c>
      <c r="K29" s="58">
        <f t="shared" si="1"/>
        <v>10000</v>
      </c>
      <c r="L29" s="32">
        <f t="shared" si="2"/>
        <v>-8800</v>
      </c>
    </row>
    <row r="30" spans="1:12" s="9" customFormat="1" hidden="1" outlineLevel="1" collapsed="1">
      <c r="A30" s="11">
        <v>5008</v>
      </c>
      <c r="B30" s="12" t="s">
        <v>23</v>
      </c>
      <c r="C30" s="40">
        <v>0</v>
      </c>
      <c r="D30" s="59">
        <v>563546</v>
      </c>
      <c r="E30" s="13">
        <f t="shared" si="3"/>
        <v>-563546</v>
      </c>
      <c r="F30" s="6"/>
      <c r="G30" s="42">
        <v>0</v>
      </c>
      <c r="H30" s="52">
        <v>685000</v>
      </c>
      <c r="I30" s="6">
        <f t="shared" si="4"/>
        <v>-685000</v>
      </c>
      <c r="J30" s="48">
        <f t="shared" si="0"/>
        <v>0</v>
      </c>
      <c r="K30" s="58">
        <f t="shared" si="1"/>
        <v>121454</v>
      </c>
      <c r="L30" s="32">
        <f t="shared" si="2"/>
        <v>121454</v>
      </c>
    </row>
    <row r="31" spans="1:12" s="9" customFormat="1" hidden="1" outlineLevel="1" collapsed="1">
      <c r="A31" s="11">
        <v>5009</v>
      </c>
      <c r="B31" s="12" t="s">
        <v>24</v>
      </c>
      <c r="C31" s="40">
        <v>6000</v>
      </c>
      <c r="D31" s="50">
        <v>62743</v>
      </c>
      <c r="E31" s="13">
        <f t="shared" si="3"/>
        <v>-56743</v>
      </c>
      <c r="F31" s="6"/>
      <c r="G31" s="42">
        <v>12000</v>
      </c>
      <c r="H31" s="52">
        <v>70000</v>
      </c>
      <c r="I31" s="6">
        <f t="shared" si="4"/>
        <v>-58000</v>
      </c>
      <c r="J31" s="48">
        <f t="shared" si="0"/>
        <v>6000</v>
      </c>
      <c r="K31" s="58">
        <f t="shared" si="1"/>
        <v>7257</v>
      </c>
      <c r="L31" s="32">
        <f t="shared" si="2"/>
        <v>1257</v>
      </c>
    </row>
    <row r="32" spans="1:12" s="9" customFormat="1" hidden="1" outlineLevel="1" collapsed="1">
      <c r="A32" s="11">
        <v>5010</v>
      </c>
      <c r="B32" s="12" t="s">
        <v>25</v>
      </c>
      <c r="C32" s="40">
        <v>0</v>
      </c>
      <c r="D32" s="50">
        <v>54062</v>
      </c>
      <c r="E32" s="13">
        <f t="shared" si="3"/>
        <v>-54062</v>
      </c>
      <c r="F32" s="6"/>
      <c r="G32" s="42">
        <v>0</v>
      </c>
      <c r="H32" s="52">
        <v>60000</v>
      </c>
      <c r="I32" s="6">
        <f t="shared" si="4"/>
        <v>-60000</v>
      </c>
      <c r="J32" s="48">
        <f t="shared" si="0"/>
        <v>0</v>
      </c>
      <c r="K32" s="58">
        <f t="shared" si="1"/>
        <v>5938</v>
      </c>
      <c r="L32" s="32">
        <f t="shared" si="2"/>
        <v>5938</v>
      </c>
    </row>
    <row r="33" spans="1:12" s="9" customFormat="1" hidden="1" outlineLevel="1" collapsed="1">
      <c r="A33" s="11">
        <v>5011</v>
      </c>
      <c r="B33" s="12" t="s">
        <v>26</v>
      </c>
      <c r="C33" s="40">
        <v>0</v>
      </c>
      <c r="D33" s="50">
        <v>51791</v>
      </c>
      <c r="E33" s="13">
        <f t="shared" si="3"/>
        <v>-51791</v>
      </c>
      <c r="F33" s="6"/>
      <c r="G33" s="42">
        <v>0</v>
      </c>
      <c r="H33" s="52">
        <v>50000</v>
      </c>
      <c r="I33" s="6">
        <f t="shared" si="4"/>
        <v>-50000</v>
      </c>
      <c r="J33" s="48">
        <f t="shared" si="0"/>
        <v>0</v>
      </c>
      <c r="K33" s="58">
        <f t="shared" si="1"/>
        <v>-1791</v>
      </c>
      <c r="L33" s="32">
        <f t="shared" si="2"/>
        <v>-1791</v>
      </c>
    </row>
    <row r="34" spans="1:12" s="9" customFormat="1" hidden="1" outlineLevel="1" collapsed="1">
      <c r="A34" s="11">
        <v>5012</v>
      </c>
      <c r="B34" s="12" t="s">
        <v>27</v>
      </c>
      <c r="C34" s="40">
        <v>0</v>
      </c>
      <c r="D34" s="50">
        <v>39118</v>
      </c>
      <c r="E34" s="13">
        <f t="shared" si="3"/>
        <v>-39118</v>
      </c>
      <c r="F34" s="6"/>
      <c r="G34" s="42">
        <v>0</v>
      </c>
      <c r="H34" s="52">
        <v>40000</v>
      </c>
      <c r="I34" s="6">
        <f t="shared" si="4"/>
        <v>-40000</v>
      </c>
      <c r="J34" s="48">
        <f t="shared" si="0"/>
        <v>0</v>
      </c>
      <c r="K34" s="58">
        <f t="shared" si="1"/>
        <v>882</v>
      </c>
      <c r="L34" s="32">
        <f t="shared" si="2"/>
        <v>882</v>
      </c>
    </row>
    <row r="35" spans="1:12" s="9" customFormat="1" hidden="1" outlineLevel="1" collapsed="1">
      <c r="A35" s="11">
        <v>5013</v>
      </c>
      <c r="B35" s="12" t="s">
        <v>28</v>
      </c>
      <c r="C35" s="40">
        <v>0</v>
      </c>
      <c r="D35" s="59">
        <v>187979</v>
      </c>
      <c r="E35" s="13">
        <f t="shared" si="3"/>
        <v>-187979</v>
      </c>
      <c r="F35" s="6"/>
      <c r="G35" s="42">
        <v>0</v>
      </c>
      <c r="H35" s="52">
        <v>150000</v>
      </c>
      <c r="I35" s="6">
        <f t="shared" si="4"/>
        <v>-150000</v>
      </c>
      <c r="J35" s="48">
        <f t="shared" si="0"/>
        <v>0</v>
      </c>
      <c r="K35" s="58">
        <f t="shared" si="1"/>
        <v>-37979</v>
      </c>
      <c r="L35" s="32">
        <f t="shared" si="2"/>
        <v>-37979</v>
      </c>
    </row>
    <row r="36" spans="1:12" s="9" customFormat="1" hidden="1" outlineLevel="1" collapsed="1">
      <c r="A36" s="11">
        <v>5014</v>
      </c>
      <c r="B36" s="12" t="s">
        <v>29</v>
      </c>
      <c r="C36" s="40">
        <v>0</v>
      </c>
      <c r="D36" s="59">
        <v>48125</v>
      </c>
      <c r="E36" s="13">
        <f t="shared" si="3"/>
        <v>-48125</v>
      </c>
      <c r="F36" s="6"/>
      <c r="G36" s="42">
        <v>0</v>
      </c>
      <c r="H36" s="52">
        <v>50000</v>
      </c>
      <c r="I36" s="6">
        <f t="shared" si="4"/>
        <v>-50000</v>
      </c>
      <c r="J36" s="48">
        <f t="shared" si="0"/>
        <v>0</v>
      </c>
      <c r="K36" s="58">
        <f t="shared" si="1"/>
        <v>1875</v>
      </c>
      <c r="L36" s="32">
        <f t="shared" si="2"/>
        <v>1875</v>
      </c>
    </row>
    <row r="37" spans="1:12" s="9" customFormat="1" hidden="1" outlineLevel="1" collapsed="1">
      <c r="A37" s="11">
        <v>5015</v>
      </c>
      <c r="B37" s="12" t="s">
        <v>30</v>
      </c>
      <c r="C37" s="40">
        <v>0</v>
      </c>
      <c r="D37" s="50">
        <v>21823</v>
      </c>
      <c r="E37" s="13">
        <f t="shared" si="3"/>
        <v>-21823</v>
      </c>
      <c r="F37" s="6"/>
      <c r="G37" s="42">
        <v>0</v>
      </c>
      <c r="H37" s="52">
        <v>40000</v>
      </c>
      <c r="I37" s="6">
        <f t="shared" si="4"/>
        <v>-40000</v>
      </c>
      <c r="J37" s="48">
        <f t="shared" si="0"/>
        <v>0</v>
      </c>
      <c r="K37" s="58">
        <f t="shared" si="1"/>
        <v>18177</v>
      </c>
      <c r="L37" s="32">
        <f t="shared" si="2"/>
        <v>18177</v>
      </c>
    </row>
    <row r="38" spans="1:12" s="9" customFormat="1" hidden="1" outlineLevel="1" collapsed="1">
      <c r="A38" s="11">
        <v>5016</v>
      </c>
      <c r="B38" s="12" t="s">
        <v>31</v>
      </c>
      <c r="C38" s="40">
        <v>0</v>
      </c>
      <c r="D38" s="50">
        <v>3365</v>
      </c>
      <c r="E38" s="13">
        <f t="shared" si="3"/>
        <v>-3365</v>
      </c>
      <c r="F38" s="6"/>
      <c r="G38" s="42">
        <v>0</v>
      </c>
      <c r="H38" s="52">
        <v>3000</v>
      </c>
      <c r="I38" s="6">
        <f t="shared" si="4"/>
        <v>-3000</v>
      </c>
      <c r="J38" s="48">
        <f t="shared" si="0"/>
        <v>0</v>
      </c>
      <c r="K38" s="58">
        <f t="shared" si="1"/>
        <v>-365</v>
      </c>
      <c r="L38" s="32">
        <f t="shared" si="2"/>
        <v>-365</v>
      </c>
    </row>
    <row r="39" spans="1:12" s="9" customFormat="1" hidden="1" outlineLevel="1" collapsed="1">
      <c r="A39" s="11">
        <v>5017</v>
      </c>
      <c r="B39" s="12" t="s">
        <v>32</v>
      </c>
      <c r="C39" s="40">
        <v>0</v>
      </c>
      <c r="D39" s="50">
        <v>10933</v>
      </c>
      <c r="E39" s="13">
        <f t="shared" si="3"/>
        <v>-10933</v>
      </c>
      <c r="F39" s="6"/>
      <c r="G39" s="42">
        <v>0</v>
      </c>
      <c r="H39" s="52">
        <v>11000</v>
      </c>
      <c r="I39" s="6">
        <f t="shared" si="4"/>
        <v>-11000</v>
      </c>
      <c r="J39" s="48">
        <f t="shared" si="0"/>
        <v>0</v>
      </c>
      <c r="K39" s="58">
        <f t="shared" si="1"/>
        <v>67</v>
      </c>
      <c r="L39" s="32">
        <f t="shared" si="2"/>
        <v>67</v>
      </c>
    </row>
    <row r="40" spans="1:12" s="9" customFormat="1" hidden="1" outlineLevel="1">
      <c r="A40" s="11">
        <v>5018</v>
      </c>
      <c r="B40" s="12" t="s">
        <v>33</v>
      </c>
      <c r="C40" s="40">
        <v>0</v>
      </c>
      <c r="D40" s="59">
        <v>55708</v>
      </c>
      <c r="E40" s="13">
        <f>C40-D40</f>
        <v>-55708</v>
      </c>
      <c r="F40" s="6"/>
      <c r="G40" s="42">
        <v>0</v>
      </c>
      <c r="H40" s="52">
        <v>7500</v>
      </c>
      <c r="I40" s="6">
        <f>G40-H40</f>
        <v>-7500</v>
      </c>
      <c r="J40" s="48">
        <f>G40-C40</f>
        <v>0</v>
      </c>
      <c r="K40" s="58">
        <f>H40-D40</f>
        <v>-48208</v>
      </c>
      <c r="L40" s="32">
        <f>E40-I40</f>
        <v>-48208</v>
      </c>
    </row>
    <row r="41" spans="1:12" s="9" customFormat="1" hidden="1" outlineLevel="1" collapsed="1">
      <c r="A41" s="6">
        <v>5019</v>
      </c>
      <c r="B41" s="6" t="s">
        <v>137</v>
      </c>
      <c r="C41" s="6">
        <v>0</v>
      </c>
      <c r="D41" s="63">
        <v>50446</v>
      </c>
      <c r="E41" s="6">
        <f>C41-D41</f>
        <v>-50446</v>
      </c>
      <c r="F41" s="6"/>
      <c r="G41" s="6">
        <v>0</v>
      </c>
      <c r="H41" s="52">
        <v>0</v>
      </c>
      <c r="I41" s="6">
        <f>G41-H41</f>
        <v>0</v>
      </c>
      <c r="J41" s="6">
        <f>G41-C41</f>
        <v>0</v>
      </c>
      <c r="K41" s="52">
        <f>H41-D41</f>
        <v>-50446</v>
      </c>
      <c r="L41" s="6">
        <f>E41-I41</f>
        <v>-50446</v>
      </c>
    </row>
    <row r="42" spans="1:12" s="25" customFormat="1" collapsed="1">
      <c r="A42" s="20">
        <v>2</v>
      </c>
      <c r="B42" s="21" t="s">
        <v>34</v>
      </c>
      <c r="C42" s="39">
        <f>SUM(C43:C79)</f>
        <v>663391</v>
      </c>
      <c r="D42" s="49">
        <f>SUM(D43:D79)</f>
        <v>502215.7</v>
      </c>
      <c r="E42" s="22">
        <f>C42-D42</f>
        <v>161175.29999999999</v>
      </c>
      <c r="F42" s="23"/>
      <c r="G42" s="45">
        <f>SUM(G43:G79)</f>
        <v>745000</v>
      </c>
      <c r="H42" s="55">
        <f>SUM(H43:H79)</f>
        <v>513000</v>
      </c>
      <c r="I42" s="24">
        <f>G42-H42</f>
        <v>232000</v>
      </c>
      <c r="J42" s="47">
        <f t="shared" si="0"/>
        <v>81609</v>
      </c>
      <c r="K42" s="57">
        <f t="shared" si="1"/>
        <v>10784.299999999988</v>
      </c>
      <c r="L42" s="37">
        <f t="shared" si="2"/>
        <v>-70824.700000000012</v>
      </c>
    </row>
    <row r="43" spans="1:12" s="9" customFormat="1" ht="14" hidden="1" customHeight="1" outlineLevel="1" collapsed="1">
      <c r="A43" s="11">
        <v>0</v>
      </c>
      <c r="B43" s="12" t="s">
        <v>4</v>
      </c>
      <c r="C43" s="40">
        <v>0</v>
      </c>
      <c r="D43" s="50">
        <v>0</v>
      </c>
      <c r="E43" s="13">
        <f>C43-D43</f>
        <v>0</v>
      </c>
      <c r="F43" s="6"/>
      <c r="G43" s="42">
        <v>0</v>
      </c>
      <c r="H43" s="52">
        <v>0</v>
      </c>
      <c r="I43" s="6">
        <f t="shared" ref="I43:I79" si="5">G43-H43</f>
        <v>0</v>
      </c>
      <c r="J43" s="48">
        <f t="shared" si="0"/>
        <v>0</v>
      </c>
      <c r="K43" s="58">
        <f t="shared" si="1"/>
        <v>0</v>
      </c>
      <c r="L43" s="32">
        <f t="shared" si="2"/>
        <v>0</v>
      </c>
    </row>
    <row r="44" spans="1:12" s="9" customFormat="1" ht="14" hidden="1" customHeight="1" outlineLevel="1" collapsed="1">
      <c r="A44" s="11">
        <v>204</v>
      </c>
      <c r="B44" s="12" t="s">
        <v>36</v>
      </c>
      <c r="C44" s="40">
        <v>11604</v>
      </c>
      <c r="D44" s="50">
        <v>20340</v>
      </c>
      <c r="E44" s="13">
        <f t="shared" ref="E44:E79" si="6">C44-D44</f>
        <v>-8736</v>
      </c>
      <c r="F44" s="6"/>
      <c r="G44" s="42">
        <v>0</v>
      </c>
      <c r="H44" s="52">
        <v>0</v>
      </c>
      <c r="I44" s="6">
        <f t="shared" si="5"/>
        <v>0</v>
      </c>
      <c r="J44" s="48">
        <f t="shared" si="0"/>
        <v>-11604</v>
      </c>
      <c r="K44" s="58">
        <f t="shared" si="1"/>
        <v>-20340</v>
      </c>
      <c r="L44" s="32">
        <f t="shared" si="2"/>
        <v>-8736</v>
      </c>
    </row>
    <row r="45" spans="1:12" s="9" customFormat="1" ht="14" hidden="1" customHeight="1" outlineLevel="1">
      <c r="A45" s="11">
        <v>205</v>
      </c>
      <c r="B45" s="12" t="s">
        <v>143</v>
      </c>
      <c r="C45" s="40">
        <v>9409</v>
      </c>
      <c r="D45" s="50">
        <v>16947</v>
      </c>
      <c r="E45" s="13">
        <f>C45-D45</f>
        <v>-7538</v>
      </c>
      <c r="F45" s="6"/>
      <c r="G45" s="42">
        <v>0</v>
      </c>
      <c r="H45" s="52">
        <v>0</v>
      </c>
      <c r="I45" s="6">
        <f t="shared" si="5"/>
        <v>0</v>
      </c>
      <c r="J45" s="48">
        <f t="shared" si="0"/>
        <v>-9409</v>
      </c>
      <c r="K45" s="58">
        <f t="shared" si="1"/>
        <v>-16947</v>
      </c>
      <c r="L45" s="32">
        <f t="shared" si="2"/>
        <v>-7538</v>
      </c>
    </row>
    <row r="46" spans="1:12" s="9" customFormat="1" ht="14" hidden="1" customHeight="1" outlineLevel="1" collapsed="1">
      <c r="A46" s="11">
        <v>209</v>
      </c>
      <c r="B46" s="12" t="s">
        <v>37</v>
      </c>
      <c r="C46" s="40">
        <v>25000</v>
      </c>
      <c r="D46" s="50">
        <v>1200</v>
      </c>
      <c r="E46" s="13">
        <f t="shared" si="6"/>
        <v>23800</v>
      </c>
      <c r="F46" s="6"/>
      <c r="G46" s="42">
        <v>0</v>
      </c>
      <c r="H46" s="52">
        <v>0</v>
      </c>
      <c r="I46" s="6">
        <f t="shared" si="5"/>
        <v>0</v>
      </c>
      <c r="J46" s="48">
        <f t="shared" si="0"/>
        <v>-25000</v>
      </c>
      <c r="K46" s="58">
        <f t="shared" si="1"/>
        <v>-1200</v>
      </c>
      <c r="L46" s="32">
        <f t="shared" si="2"/>
        <v>23800</v>
      </c>
    </row>
    <row r="47" spans="1:12" s="9" customFormat="1" ht="14" hidden="1" customHeight="1" outlineLevel="1" collapsed="1">
      <c r="A47" s="11">
        <v>1001</v>
      </c>
      <c r="B47" s="12" t="s">
        <v>8</v>
      </c>
      <c r="C47" s="40">
        <v>76100</v>
      </c>
      <c r="D47" s="50">
        <v>0</v>
      </c>
      <c r="E47" s="13">
        <f t="shared" si="6"/>
        <v>76100</v>
      </c>
      <c r="F47" s="6"/>
      <c r="G47" s="42">
        <v>78000</v>
      </c>
      <c r="H47" s="52">
        <v>3000</v>
      </c>
      <c r="I47" s="6">
        <f t="shared" si="5"/>
        <v>75000</v>
      </c>
      <c r="J47" s="48">
        <f t="shared" si="0"/>
        <v>1900</v>
      </c>
      <c r="K47" s="58">
        <f t="shared" si="1"/>
        <v>3000</v>
      </c>
      <c r="L47" s="32">
        <f t="shared" si="2"/>
        <v>1100</v>
      </c>
    </row>
    <row r="48" spans="1:12" s="9" customFormat="1" ht="14" hidden="1" customHeight="1" outlineLevel="1">
      <c r="A48" s="11">
        <v>1002</v>
      </c>
      <c r="B48" s="12" t="s">
        <v>103</v>
      </c>
      <c r="C48" s="40">
        <v>48769</v>
      </c>
      <c r="D48" s="50">
        <v>0</v>
      </c>
      <c r="E48" s="13">
        <f t="shared" si="6"/>
        <v>48769</v>
      </c>
      <c r="F48" s="6"/>
      <c r="G48" s="42">
        <v>32000</v>
      </c>
      <c r="H48" s="52">
        <v>0</v>
      </c>
      <c r="I48" s="6">
        <f t="shared" si="5"/>
        <v>32000</v>
      </c>
      <c r="J48" s="48">
        <f t="shared" si="0"/>
        <v>-16769</v>
      </c>
      <c r="K48" s="58">
        <f t="shared" si="1"/>
        <v>0</v>
      </c>
      <c r="L48" s="32">
        <f t="shared" si="2"/>
        <v>16769</v>
      </c>
    </row>
    <row r="49" spans="1:12" s="9" customFormat="1" ht="14" hidden="1" customHeight="1" outlineLevel="1">
      <c r="A49" s="11">
        <v>1003</v>
      </c>
      <c r="B49" s="12" t="s">
        <v>104</v>
      </c>
      <c r="C49" s="40">
        <v>0</v>
      </c>
      <c r="D49" s="50">
        <v>0</v>
      </c>
      <c r="E49" s="13">
        <f t="shared" si="6"/>
        <v>0</v>
      </c>
      <c r="F49" s="6"/>
      <c r="G49" s="42">
        <v>0</v>
      </c>
      <c r="H49" s="52">
        <v>0</v>
      </c>
      <c r="I49" s="6">
        <f t="shared" si="5"/>
        <v>0</v>
      </c>
      <c r="J49" s="48">
        <f t="shared" si="0"/>
        <v>0</v>
      </c>
      <c r="K49" s="58">
        <f t="shared" si="1"/>
        <v>0</v>
      </c>
      <c r="L49" s="32">
        <f t="shared" si="2"/>
        <v>0</v>
      </c>
    </row>
    <row r="50" spans="1:12" s="9" customFormat="1" ht="14" hidden="1" customHeight="1" outlineLevel="1" collapsed="1">
      <c r="A50" s="11">
        <v>1004</v>
      </c>
      <c r="B50" s="12" t="s">
        <v>38</v>
      </c>
      <c r="C50" s="40">
        <v>0</v>
      </c>
      <c r="D50" s="50">
        <v>3000</v>
      </c>
      <c r="E50" s="13">
        <f t="shared" si="6"/>
        <v>-3000</v>
      </c>
      <c r="F50" s="6"/>
      <c r="G50" s="42">
        <v>0</v>
      </c>
      <c r="H50" s="52">
        <v>0</v>
      </c>
      <c r="I50" s="6">
        <f t="shared" si="5"/>
        <v>0</v>
      </c>
      <c r="J50" s="48">
        <f t="shared" si="0"/>
        <v>0</v>
      </c>
      <c r="K50" s="58">
        <f t="shared" si="1"/>
        <v>-3000</v>
      </c>
      <c r="L50" s="32">
        <f t="shared" si="2"/>
        <v>-3000</v>
      </c>
    </row>
    <row r="51" spans="1:12" s="9" customFormat="1" ht="14" hidden="1" customHeight="1" outlineLevel="1">
      <c r="A51" s="11">
        <v>1005</v>
      </c>
      <c r="B51" s="12" t="s">
        <v>39</v>
      </c>
      <c r="C51" s="40">
        <v>0</v>
      </c>
      <c r="D51" s="50">
        <v>0</v>
      </c>
      <c r="E51" s="13">
        <f t="shared" si="6"/>
        <v>0</v>
      </c>
      <c r="F51" s="6"/>
      <c r="G51" s="42">
        <v>25000</v>
      </c>
      <c r="H51" s="52">
        <v>0</v>
      </c>
      <c r="I51" s="6">
        <f t="shared" si="5"/>
        <v>25000</v>
      </c>
      <c r="J51" s="48">
        <f t="shared" si="0"/>
        <v>25000</v>
      </c>
      <c r="K51" s="58">
        <f t="shared" si="1"/>
        <v>0</v>
      </c>
      <c r="L51" s="32">
        <f t="shared" si="2"/>
        <v>-25000</v>
      </c>
    </row>
    <row r="52" spans="1:12" s="9" customFormat="1" ht="14" hidden="1" customHeight="1" outlineLevel="1" collapsed="1">
      <c r="A52" s="11">
        <v>1006</v>
      </c>
      <c r="B52" s="12" t="s">
        <v>40</v>
      </c>
      <c r="C52" s="40">
        <v>0</v>
      </c>
      <c r="D52" s="59">
        <v>8567</v>
      </c>
      <c r="E52" s="13">
        <f t="shared" si="6"/>
        <v>-8567</v>
      </c>
      <c r="F52" s="6"/>
      <c r="G52" s="42">
        <v>0</v>
      </c>
      <c r="H52" s="52">
        <v>9000</v>
      </c>
      <c r="I52" s="6">
        <f t="shared" si="5"/>
        <v>-9000</v>
      </c>
      <c r="J52" s="48">
        <f t="shared" si="0"/>
        <v>0</v>
      </c>
      <c r="K52" s="58">
        <f t="shared" si="1"/>
        <v>433</v>
      </c>
      <c r="L52" s="32">
        <f t="shared" si="2"/>
        <v>433</v>
      </c>
    </row>
    <row r="53" spans="1:12" s="9" customFormat="1" ht="14" hidden="1" customHeight="1" outlineLevel="1" collapsed="1">
      <c r="A53" s="11">
        <v>1007</v>
      </c>
      <c r="B53" s="12" t="s">
        <v>41</v>
      </c>
      <c r="C53" s="40">
        <v>1540</v>
      </c>
      <c r="D53" s="50">
        <v>13609</v>
      </c>
      <c r="E53" s="13">
        <f t="shared" si="6"/>
        <v>-12069</v>
      </c>
      <c r="F53" s="6"/>
      <c r="G53" s="42">
        <v>0</v>
      </c>
      <c r="H53" s="52">
        <v>10000</v>
      </c>
      <c r="I53" s="6">
        <f t="shared" si="5"/>
        <v>-10000</v>
      </c>
      <c r="J53" s="48">
        <f t="shared" si="0"/>
        <v>-1540</v>
      </c>
      <c r="K53" s="58">
        <f t="shared" si="1"/>
        <v>-3609</v>
      </c>
      <c r="L53" s="32">
        <f t="shared" si="2"/>
        <v>-2069</v>
      </c>
    </row>
    <row r="54" spans="1:12" s="9" customFormat="1" ht="14" hidden="1" customHeight="1" outlineLevel="1">
      <c r="A54" s="11">
        <v>1008</v>
      </c>
      <c r="B54" s="14" t="s">
        <v>102</v>
      </c>
      <c r="C54" s="40">
        <v>0</v>
      </c>
      <c r="D54" s="50">
        <v>5121</v>
      </c>
      <c r="E54" s="13">
        <f t="shared" si="6"/>
        <v>-5121</v>
      </c>
      <c r="F54" s="6"/>
      <c r="G54" s="42">
        <v>0</v>
      </c>
      <c r="H54" s="52">
        <v>10000</v>
      </c>
      <c r="I54" s="6">
        <f t="shared" si="5"/>
        <v>-10000</v>
      </c>
      <c r="J54" s="48">
        <f t="shared" si="0"/>
        <v>0</v>
      </c>
      <c r="K54" s="58">
        <f t="shared" si="1"/>
        <v>4879</v>
      </c>
      <c r="L54" s="32">
        <f t="shared" si="2"/>
        <v>4879</v>
      </c>
    </row>
    <row r="55" spans="1:12" s="9" customFormat="1" ht="14" hidden="1" customHeight="1" outlineLevel="1">
      <c r="A55" s="11">
        <v>1009</v>
      </c>
      <c r="B55" s="14" t="s">
        <v>71</v>
      </c>
      <c r="C55" s="40">
        <v>0</v>
      </c>
      <c r="D55" s="50">
        <v>0</v>
      </c>
      <c r="E55" s="13">
        <f t="shared" si="6"/>
        <v>0</v>
      </c>
      <c r="F55" s="6"/>
      <c r="G55" s="42">
        <v>0</v>
      </c>
      <c r="H55" s="52">
        <v>2000</v>
      </c>
      <c r="I55" s="6">
        <f t="shared" si="5"/>
        <v>-2000</v>
      </c>
      <c r="J55" s="48">
        <f t="shared" si="0"/>
        <v>0</v>
      </c>
      <c r="K55" s="58">
        <f t="shared" si="1"/>
        <v>2000</v>
      </c>
      <c r="L55" s="32">
        <f t="shared" si="2"/>
        <v>2000</v>
      </c>
    </row>
    <row r="56" spans="1:12" s="9" customFormat="1" ht="14" hidden="1" customHeight="1" outlineLevel="1">
      <c r="A56" s="11">
        <v>1010</v>
      </c>
      <c r="B56" s="14" t="s">
        <v>105</v>
      </c>
      <c r="C56" s="40">
        <v>0</v>
      </c>
      <c r="D56" s="59">
        <v>39600</v>
      </c>
      <c r="E56" s="13">
        <f t="shared" si="6"/>
        <v>-39600</v>
      </c>
      <c r="F56" s="6"/>
      <c r="G56" s="42">
        <v>0</v>
      </c>
      <c r="H56" s="52">
        <v>60000</v>
      </c>
      <c r="I56" s="6">
        <f t="shared" si="5"/>
        <v>-60000</v>
      </c>
      <c r="J56" s="48">
        <f t="shared" si="0"/>
        <v>0</v>
      </c>
      <c r="K56" s="58">
        <f t="shared" si="1"/>
        <v>20400</v>
      </c>
      <c r="L56" s="32">
        <f t="shared" si="2"/>
        <v>20400</v>
      </c>
    </row>
    <row r="57" spans="1:12" s="9" customFormat="1" ht="14" hidden="1" customHeight="1" outlineLevel="1" collapsed="1">
      <c r="A57" s="11">
        <v>1011</v>
      </c>
      <c r="B57" s="12" t="s">
        <v>42</v>
      </c>
      <c r="C57" s="40">
        <v>0</v>
      </c>
      <c r="D57" s="50">
        <v>14792</v>
      </c>
      <c r="E57" s="13">
        <f t="shared" si="6"/>
        <v>-14792</v>
      </c>
      <c r="F57" s="6"/>
      <c r="G57" s="42">
        <v>0</v>
      </c>
      <c r="H57" s="52">
        <v>15000</v>
      </c>
      <c r="I57" s="6">
        <f t="shared" si="5"/>
        <v>-15000</v>
      </c>
      <c r="J57" s="48">
        <f t="shared" si="0"/>
        <v>0</v>
      </c>
      <c r="K57" s="58">
        <f t="shared" si="1"/>
        <v>208</v>
      </c>
      <c r="L57" s="32">
        <f t="shared" si="2"/>
        <v>208</v>
      </c>
    </row>
    <row r="58" spans="1:12" s="9" customFormat="1" ht="14" hidden="1" customHeight="1" outlineLevel="1" collapsed="1">
      <c r="A58" s="11">
        <v>1012</v>
      </c>
      <c r="B58" s="12" t="s">
        <v>9</v>
      </c>
      <c r="C58" s="40">
        <v>0</v>
      </c>
      <c r="D58" s="50">
        <v>5250</v>
      </c>
      <c r="E58" s="13">
        <f t="shared" si="6"/>
        <v>-5250</v>
      </c>
      <c r="F58" s="6"/>
      <c r="G58" s="42">
        <v>0</v>
      </c>
      <c r="H58" s="52">
        <v>0</v>
      </c>
      <c r="I58" s="6">
        <f t="shared" si="5"/>
        <v>0</v>
      </c>
      <c r="J58" s="48">
        <f t="shared" si="0"/>
        <v>0</v>
      </c>
      <c r="K58" s="58">
        <f t="shared" si="1"/>
        <v>-5250</v>
      </c>
      <c r="L58" s="32">
        <f t="shared" si="2"/>
        <v>-5250</v>
      </c>
    </row>
    <row r="59" spans="1:12" s="9" customFormat="1" ht="14" hidden="1" customHeight="1" outlineLevel="1" collapsed="1">
      <c r="A59" s="11">
        <v>1013</v>
      </c>
      <c r="B59" s="12" t="s">
        <v>43</v>
      </c>
      <c r="C59" s="40">
        <v>0</v>
      </c>
      <c r="D59" s="50">
        <v>-70</v>
      </c>
      <c r="E59" s="13">
        <f t="shared" si="6"/>
        <v>70</v>
      </c>
      <c r="F59" s="6"/>
      <c r="G59" s="42">
        <v>0</v>
      </c>
      <c r="H59" s="52">
        <v>0</v>
      </c>
      <c r="I59" s="6">
        <f t="shared" si="5"/>
        <v>0</v>
      </c>
      <c r="J59" s="48">
        <f t="shared" si="0"/>
        <v>0</v>
      </c>
      <c r="K59" s="58">
        <f t="shared" si="1"/>
        <v>70</v>
      </c>
      <c r="L59" s="32">
        <f t="shared" si="2"/>
        <v>70</v>
      </c>
    </row>
    <row r="60" spans="1:12" s="9" customFormat="1" ht="14" hidden="1" customHeight="1" outlineLevel="1">
      <c r="A60" s="11">
        <v>1014</v>
      </c>
      <c r="B60" s="12" t="s">
        <v>106</v>
      </c>
      <c r="C60" s="40">
        <v>0</v>
      </c>
      <c r="D60" s="50">
        <v>550</v>
      </c>
      <c r="E60" s="13">
        <f t="shared" si="6"/>
        <v>-550</v>
      </c>
      <c r="F60" s="6"/>
      <c r="G60" s="42">
        <v>0</v>
      </c>
      <c r="H60" s="52">
        <v>0</v>
      </c>
      <c r="I60" s="6">
        <f t="shared" si="5"/>
        <v>0</v>
      </c>
      <c r="J60" s="48">
        <f t="shared" si="0"/>
        <v>0</v>
      </c>
      <c r="K60" s="58">
        <f t="shared" si="1"/>
        <v>-550</v>
      </c>
      <c r="L60" s="32">
        <f t="shared" si="2"/>
        <v>-550</v>
      </c>
    </row>
    <row r="61" spans="1:12" s="9" customFormat="1" ht="14" hidden="1" customHeight="1" outlineLevel="1">
      <c r="A61" s="11">
        <v>1015</v>
      </c>
      <c r="B61" s="12" t="s">
        <v>107</v>
      </c>
      <c r="C61" s="40">
        <v>0</v>
      </c>
      <c r="D61" s="50">
        <v>600</v>
      </c>
      <c r="E61" s="13">
        <f t="shared" si="6"/>
        <v>-600</v>
      </c>
      <c r="F61" s="6"/>
      <c r="G61" s="42">
        <v>0</v>
      </c>
      <c r="H61" s="52">
        <v>1000</v>
      </c>
      <c r="I61" s="6">
        <f t="shared" si="5"/>
        <v>-1000</v>
      </c>
      <c r="J61" s="48">
        <f t="shared" si="0"/>
        <v>0</v>
      </c>
      <c r="K61" s="58">
        <f t="shared" si="1"/>
        <v>400</v>
      </c>
      <c r="L61" s="32">
        <f t="shared" si="2"/>
        <v>400</v>
      </c>
    </row>
    <row r="62" spans="1:12" s="9" customFormat="1" ht="14" hidden="1" customHeight="1" outlineLevel="1" collapsed="1">
      <c r="A62" s="11">
        <v>1016</v>
      </c>
      <c r="B62" s="12" t="s">
        <v>10</v>
      </c>
      <c r="C62" s="40">
        <v>0</v>
      </c>
      <c r="D62" s="59">
        <v>36353</v>
      </c>
      <c r="E62" s="13">
        <f t="shared" si="6"/>
        <v>-36353</v>
      </c>
      <c r="F62" s="6"/>
      <c r="G62" s="42">
        <v>0</v>
      </c>
      <c r="H62" s="52">
        <v>25000</v>
      </c>
      <c r="I62" s="6">
        <f t="shared" si="5"/>
        <v>-25000</v>
      </c>
      <c r="J62" s="48">
        <f t="shared" si="0"/>
        <v>0</v>
      </c>
      <c r="K62" s="58">
        <f t="shared" si="1"/>
        <v>-11353</v>
      </c>
      <c r="L62" s="32">
        <f t="shared" si="2"/>
        <v>-11353</v>
      </c>
    </row>
    <row r="63" spans="1:12" s="9" customFormat="1" ht="14" hidden="1" customHeight="1" outlineLevel="1" collapsed="1">
      <c r="A63" s="11">
        <v>1017</v>
      </c>
      <c r="B63" s="12" t="s">
        <v>44</v>
      </c>
      <c r="C63" s="40">
        <v>0</v>
      </c>
      <c r="D63" s="50">
        <v>2250</v>
      </c>
      <c r="E63" s="13">
        <f t="shared" si="6"/>
        <v>-2250</v>
      </c>
      <c r="F63" s="6"/>
      <c r="G63" s="42">
        <v>0</v>
      </c>
      <c r="H63" s="52">
        <v>1000</v>
      </c>
      <c r="I63" s="6">
        <f t="shared" si="5"/>
        <v>-1000</v>
      </c>
      <c r="J63" s="48">
        <f t="shared" si="0"/>
        <v>0</v>
      </c>
      <c r="K63" s="58">
        <f t="shared" si="1"/>
        <v>-1250</v>
      </c>
      <c r="L63" s="32">
        <f t="shared" si="2"/>
        <v>-1250</v>
      </c>
    </row>
    <row r="64" spans="1:12" s="9" customFormat="1" ht="14" hidden="1" customHeight="1" outlineLevel="1" collapsed="1">
      <c r="A64" s="11">
        <v>1019</v>
      </c>
      <c r="B64" s="12" t="s">
        <v>45</v>
      </c>
      <c r="C64" s="40">
        <v>0</v>
      </c>
      <c r="D64" s="50">
        <v>2163</v>
      </c>
      <c r="E64" s="13">
        <f t="shared" si="6"/>
        <v>-2163</v>
      </c>
      <c r="F64" s="6"/>
      <c r="G64" s="42">
        <v>0</v>
      </c>
      <c r="H64" s="52">
        <v>10000</v>
      </c>
      <c r="I64" s="6">
        <f t="shared" si="5"/>
        <v>-10000</v>
      </c>
      <c r="J64" s="48">
        <f t="shared" si="0"/>
        <v>0</v>
      </c>
      <c r="K64" s="58">
        <f t="shared" si="1"/>
        <v>7837</v>
      </c>
      <c r="L64" s="32">
        <f t="shared" si="2"/>
        <v>7837</v>
      </c>
    </row>
    <row r="65" spans="1:12" s="9" customFormat="1" ht="14" hidden="1" customHeight="1" outlineLevel="1">
      <c r="A65" s="11">
        <v>2001</v>
      </c>
      <c r="B65" s="12" t="s">
        <v>12</v>
      </c>
      <c r="C65" s="40">
        <v>0</v>
      </c>
      <c r="D65" s="50">
        <v>21965</v>
      </c>
      <c r="E65" s="13">
        <f t="shared" si="6"/>
        <v>-21965</v>
      </c>
      <c r="F65" s="6"/>
      <c r="G65" s="42">
        <v>0</v>
      </c>
      <c r="H65" s="52">
        <v>70000</v>
      </c>
      <c r="I65" s="6">
        <f t="shared" si="5"/>
        <v>-70000</v>
      </c>
      <c r="J65" s="48">
        <f t="shared" si="0"/>
        <v>0</v>
      </c>
      <c r="K65" s="58">
        <f t="shared" si="1"/>
        <v>48035</v>
      </c>
      <c r="L65" s="32">
        <f t="shared" si="2"/>
        <v>48035</v>
      </c>
    </row>
    <row r="66" spans="1:12" s="9" customFormat="1" ht="14" hidden="1" customHeight="1" outlineLevel="1">
      <c r="A66" s="11">
        <v>2004</v>
      </c>
      <c r="B66" s="12" t="s">
        <v>90</v>
      </c>
      <c r="C66" s="40">
        <v>0</v>
      </c>
      <c r="D66" s="50">
        <v>0</v>
      </c>
      <c r="E66" s="13">
        <f t="shared" si="6"/>
        <v>0</v>
      </c>
      <c r="F66" s="6"/>
      <c r="G66" s="42">
        <v>0</v>
      </c>
      <c r="H66" s="52">
        <v>10000</v>
      </c>
      <c r="I66" s="6">
        <f t="shared" si="5"/>
        <v>-10000</v>
      </c>
      <c r="J66" s="48">
        <f t="shared" si="0"/>
        <v>0</v>
      </c>
      <c r="K66" s="58">
        <f t="shared" si="1"/>
        <v>10000</v>
      </c>
      <c r="L66" s="32">
        <f t="shared" si="2"/>
        <v>10000</v>
      </c>
    </row>
    <row r="67" spans="1:12" s="9" customFormat="1" ht="14" hidden="1" customHeight="1" outlineLevel="1" collapsed="1">
      <c r="A67" s="11">
        <v>2005</v>
      </c>
      <c r="B67" s="12" t="s">
        <v>46</v>
      </c>
      <c r="C67" s="40">
        <v>0</v>
      </c>
      <c r="D67" s="50">
        <v>4000</v>
      </c>
      <c r="E67" s="13">
        <f t="shared" si="6"/>
        <v>-4000</v>
      </c>
      <c r="F67" s="6"/>
      <c r="G67" s="42">
        <v>0</v>
      </c>
      <c r="H67" s="52">
        <v>10000</v>
      </c>
      <c r="I67" s="6">
        <f t="shared" si="5"/>
        <v>-10000</v>
      </c>
      <c r="J67" s="48">
        <f t="shared" si="0"/>
        <v>0</v>
      </c>
      <c r="K67" s="58">
        <f t="shared" si="1"/>
        <v>6000</v>
      </c>
      <c r="L67" s="32">
        <f t="shared" si="2"/>
        <v>6000</v>
      </c>
    </row>
    <row r="68" spans="1:12" s="9" customFormat="1" ht="14" hidden="1" customHeight="1" outlineLevel="1" collapsed="1">
      <c r="A68" s="11">
        <v>2006</v>
      </c>
      <c r="B68" s="12" t="s">
        <v>47</v>
      </c>
      <c r="C68" s="40">
        <v>0</v>
      </c>
      <c r="D68" s="50">
        <v>1500</v>
      </c>
      <c r="E68" s="13">
        <f t="shared" si="6"/>
        <v>-1500</v>
      </c>
      <c r="F68" s="6"/>
      <c r="G68" s="42">
        <v>0</v>
      </c>
      <c r="H68" s="52">
        <v>5000</v>
      </c>
      <c r="I68" s="6">
        <f t="shared" si="5"/>
        <v>-5000</v>
      </c>
      <c r="J68" s="48">
        <f t="shared" si="0"/>
        <v>0</v>
      </c>
      <c r="K68" s="58">
        <f t="shared" si="1"/>
        <v>3500</v>
      </c>
      <c r="L68" s="32">
        <f t="shared" si="2"/>
        <v>3500</v>
      </c>
    </row>
    <row r="69" spans="1:12" s="9" customFormat="1" ht="14" hidden="1" customHeight="1" outlineLevel="1" collapsed="1">
      <c r="A69" s="11">
        <v>3003</v>
      </c>
      <c r="B69" s="12" t="s">
        <v>48</v>
      </c>
      <c r="C69" s="40">
        <v>0</v>
      </c>
      <c r="D69" s="50">
        <v>11638.2</v>
      </c>
      <c r="E69" s="13">
        <f t="shared" si="6"/>
        <v>-11638.2</v>
      </c>
      <c r="F69" s="6"/>
      <c r="G69" s="42">
        <v>25000</v>
      </c>
      <c r="H69" s="52">
        <v>30000</v>
      </c>
      <c r="I69" s="6">
        <f t="shared" si="5"/>
        <v>-5000</v>
      </c>
      <c r="J69" s="48">
        <f t="shared" si="0"/>
        <v>25000</v>
      </c>
      <c r="K69" s="58">
        <f t="shared" si="1"/>
        <v>18361.8</v>
      </c>
      <c r="L69" s="32">
        <f t="shared" si="2"/>
        <v>-6638.2000000000007</v>
      </c>
    </row>
    <row r="70" spans="1:12" s="9" customFormat="1" ht="14" hidden="1" customHeight="1" outlineLevel="1" collapsed="1">
      <c r="A70" s="11">
        <v>3004</v>
      </c>
      <c r="B70" s="12" t="s">
        <v>16</v>
      </c>
      <c r="C70" s="40">
        <v>17500</v>
      </c>
      <c r="D70" s="50">
        <v>8557.5</v>
      </c>
      <c r="E70" s="13">
        <f t="shared" si="6"/>
        <v>8942.5</v>
      </c>
      <c r="F70" s="6"/>
      <c r="G70" s="42">
        <v>35000</v>
      </c>
      <c r="H70" s="52">
        <v>30000</v>
      </c>
      <c r="I70" s="6">
        <f t="shared" si="5"/>
        <v>5000</v>
      </c>
      <c r="J70" s="48">
        <f t="shared" si="0"/>
        <v>17500</v>
      </c>
      <c r="K70" s="58">
        <f t="shared" si="1"/>
        <v>21442.5</v>
      </c>
      <c r="L70" s="32">
        <f t="shared" si="2"/>
        <v>3942.5</v>
      </c>
    </row>
    <row r="71" spans="1:12" s="9" customFormat="1" ht="14" hidden="1" customHeight="1" outlineLevel="1">
      <c r="A71" s="11">
        <v>3010</v>
      </c>
      <c r="B71" s="12" t="s">
        <v>108</v>
      </c>
      <c r="C71" s="60">
        <v>0</v>
      </c>
      <c r="D71" s="50">
        <v>0</v>
      </c>
      <c r="E71" s="13">
        <f t="shared" si="6"/>
        <v>0</v>
      </c>
      <c r="F71" s="6"/>
      <c r="G71" s="42">
        <v>50000</v>
      </c>
      <c r="H71" s="52">
        <v>30000</v>
      </c>
      <c r="I71" s="6">
        <f t="shared" si="5"/>
        <v>20000</v>
      </c>
      <c r="J71" s="48">
        <f t="shared" si="0"/>
        <v>50000</v>
      </c>
      <c r="K71" s="58">
        <f t="shared" si="1"/>
        <v>30000</v>
      </c>
      <c r="L71" s="32">
        <f t="shared" si="2"/>
        <v>-20000</v>
      </c>
    </row>
    <row r="72" spans="1:12" s="9" customFormat="1" ht="14" hidden="1" customHeight="1" outlineLevel="1">
      <c r="A72" s="11">
        <v>3011</v>
      </c>
      <c r="B72" s="12" t="s">
        <v>109</v>
      </c>
      <c r="C72" s="60">
        <v>0</v>
      </c>
      <c r="D72" s="50">
        <v>0</v>
      </c>
      <c r="E72" s="13">
        <f t="shared" si="6"/>
        <v>0</v>
      </c>
      <c r="F72" s="6"/>
      <c r="G72" s="42">
        <v>20000</v>
      </c>
      <c r="H72" s="52">
        <v>10000</v>
      </c>
      <c r="I72" s="6">
        <f t="shared" si="5"/>
        <v>10000</v>
      </c>
      <c r="J72" s="48">
        <f t="shared" si="0"/>
        <v>20000</v>
      </c>
      <c r="K72" s="58">
        <f t="shared" si="1"/>
        <v>10000</v>
      </c>
      <c r="L72" s="32">
        <f t="shared" si="2"/>
        <v>-10000</v>
      </c>
    </row>
    <row r="73" spans="1:12" s="9" customFormat="1" ht="14" hidden="1" customHeight="1" outlineLevel="1" collapsed="1">
      <c r="A73" s="11">
        <v>4003</v>
      </c>
      <c r="B73" s="61" t="s">
        <v>49</v>
      </c>
      <c r="C73" s="40">
        <v>146558</v>
      </c>
      <c r="D73" s="50">
        <v>127051</v>
      </c>
      <c r="E73" s="13">
        <f t="shared" si="6"/>
        <v>19507</v>
      </c>
      <c r="F73" s="6"/>
      <c r="G73" s="42">
        <v>0</v>
      </c>
      <c r="H73" s="52">
        <v>0</v>
      </c>
      <c r="I73" s="6">
        <f t="shared" si="5"/>
        <v>0</v>
      </c>
      <c r="J73" s="48">
        <f t="shared" si="0"/>
        <v>-146558</v>
      </c>
      <c r="K73" s="58">
        <f t="shared" si="1"/>
        <v>-127051</v>
      </c>
      <c r="L73" s="32">
        <f t="shared" si="2"/>
        <v>19507</v>
      </c>
    </row>
    <row r="74" spans="1:12" s="9" customFormat="1" ht="14" hidden="1" customHeight="1" outlineLevel="1" collapsed="1">
      <c r="A74" s="11">
        <v>4004</v>
      </c>
      <c r="B74" s="61" t="s">
        <v>6</v>
      </c>
      <c r="C74" s="40">
        <v>325786</v>
      </c>
      <c r="D74" s="50">
        <v>152847</v>
      </c>
      <c r="E74" s="13">
        <f t="shared" si="6"/>
        <v>172939</v>
      </c>
      <c r="F74" s="6"/>
      <c r="G74" s="42">
        <v>480000</v>
      </c>
      <c r="H74" s="52">
        <v>150000</v>
      </c>
      <c r="I74" s="6">
        <f t="shared" si="5"/>
        <v>330000</v>
      </c>
      <c r="J74" s="48">
        <f t="shared" si="0"/>
        <v>154214</v>
      </c>
      <c r="K74" s="58">
        <f t="shared" si="1"/>
        <v>-2847</v>
      </c>
      <c r="L74" s="32">
        <f t="shared" si="2"/>
        <v>-157061</v>
      </c>
    </row>
    <row r="75" spans="1:12" s="9" customFormat="1" ht="14" hidden="1" customHeight="1" outlineLevel="1" collapsed="1">
      <c r="A75" s="11">
        <v>5007</v>
      </c>
      <c r="B75" s="12" t="s">
        <v>52</v>
      </c>
      <c r="C75" s="40">
        <v>1125</v>
      </c>
      <c r="D75" s="50">
        <v>0</v>
      </c>
      <c r="E75" s="13">
        <f t="shared" si="6"/>
        <v>1125</v>
      </c>
      <c r="F75" s="6"/>
      <c r="G75" s="42">
        <v>0</v>
      </c>
      <c r="H75" s="52">
        <v>0</v>
      </c>
      <c r="I75" s="6">
        <f t="shared" si="5"/>
        <v>0</v>
      </c>
      <c r="J75" s="48">
        <f t="shared" ref="J75:J121" si="7">G75-C75</f>
        <v>-1125</v>
      </c>
      <c r="K75" s="58">
        <f t="shared" ref="K75:K121" si="8">H75-D75</f>
        <v>0</v>
      </c>
      <c r="L75" s="32">
        <f t="shared" ref="L75:L121" si="9">E75-I75</f>
        <v>1125</v>
      </c>
    </row>
    <row r="76" spans="1:12" s="9" customFormat="1" ht="14" hidden="1" customHeight="1" outlineLevel="1">
      <c r="A76" s="11">
        <v>5010</v>
      </c>
      <c r="B76" s="12" t="s">
        <v>25</v>
      </c>
      <c r="C76" s="40">
        <v>0</v>
      </c>
      <c r="D76" s="50">
        <v>899</v>
      </c>
      <c r="E76" s="13">
        <f t="shared" si="6"/>
        <v>-899</v>
      </c>
      <c r="F76" s="6"/>
      <c r="G76" s="42">
        <v>0</v>
      </c>
      <c r="H76" s="52">
        <v>0</v>
      </c>
      <c r="I76" s="6">
        <f t="shared" si="5"/>
        <v>0</v>
      </c>
      <c r="J76" s="48">
        <f t="shared" si="7"/>
        <v>0</v>
      </c>
      <c r="K76" s="58">
        <f t="shared" si="8"/>
        <v>-899</v>
      </c>
      <c r="L76" s="32">
        <f t="shared" si="9"/>
        <v>-899</v>
      </c>
    </row>
    <row r="77" spans="1:12" s="9" customFormat="1" ht="14" hidden="1" customHeight="1" outlineLevel="1">
      <c r="A77" s="11">
        <v>5011</v>
      </c>
      <c r="B77" s="12" t="s">
        <v>26</v>
      </c>
      <c r="C77" s="40">
        <v>0</v>
      </c>
      <c r="D77" s="50">
        <v>0</v>
      </c>
      <c r="E77" s="13">
        <f t="shared" si="6"/>
        <v>0</v>
      </c>
      <c r="F77" s="6"/>
      <c r="G77" s="42">
        <v>0</v>
      </c>
      <c r="H77" s="52">
        <v>20000</v>
      </c>
      <c r="I77" s="6">
        <f t="shared" si="5"/>
        <v>-20000</v>
      </c>
      <c r="J77" s="48">
        <f t="shared" si="7"/>
        <v>0</v>
      </c>
      <c r="K77" s="58">
        <f t="shared" si="8"/>
        <v>20000</v>
      </c>
      <c r="L77" s="32">
        <f t="shared" si="9"/>
        <v>20000</v>
      </c>
    </row>
    <row r="78" spans="1:12" s="9" customFormat="1" ht="14" hidden="1" customHeight="1" outlineLevel="1">
      <c r="A78" s="11">
        <v>5012</v>
      </c>
      <c r="B78" s="12" t="s">
        <v>27</v>
      </c>
      <c r="C78" s="40">
        <v>0</v>
      </c>
      <c r="D78" s="50">
        <v>265</v>
      </c>
      <c r="E78" s="13">
        <f t="shared" si="6"/>
        <v>-265</v>
      </c>
      <c r="F78" s="6"/>
      <c r="G78" s="42">
        <v>0</v>
      </c>
      <c r="H78" s="52">
        <v>2000</v>
      </c>
      <c r="I78" s="6">
        <f t="shared" si="5"/>
        <v>-2000</v>
      </c>
      <c r="J78" s="48">
        <f t="shared" si="7"/>
        <v>0</v>
      </c>
      <c r="K78" s="58">
        <f t="shared" si="8"/>
        <v>1735</v>
      </c>
      <c r="L78" s="32">
        <f t="shared" si="9"/>
        <v>1735</v>
      </c>
    </row>
    <row r="79" spans="1:12" s="9" customFormat="1" ht="14" hidden="1" customHeight="1" outlineLevel="1" collapsed="1">
      <c r="A79" s="11">
        <v>5018</v>
      </c>
      <c r="B79" s="12" t="s">
        <v>33</v>
      </c>
      <c r="C79" s="40">
        <v>0</v>
      </c>
      <c r="D79" s="50">
        <v>3221</v>
      </c>
      <c r="E79" s="13">
        <f t="shared" si="6"/>
        <v>-3221</v>
      </c>
      <c r="F79" s="6"/>
      <c r="G79" s="42">
        <v>0</v>
      </c>
      <c r="H79" s="52">
        <v>0</v>
      </c>
      <c r="I79" s="6">
        <f t="shared" si="5"/>
        <v>0</v>
      </c>
      <c r="J79" s="48">
        <f t="shared" si="7"/>
        <v>0</v>
      </c>
      <c r="K79" s="58">
        <f t="shared" si="8"/>
        <v>-3221</v>
      </c>
      <c r="L79" s="32">
        <f t="shared" si="9"/>
        <v>-3221</v>
      </c>
    </row>
    <row r="80" spans="1:12" s="25" customFormat="1" collapsed="1">
      <c r="A80" s="20">
        <v>3</v>
      </c>
      <c r="B80" s="21" t="s">
        <v>53</v>
      </c>
      <c r="C80" s="39">
        <f>SUM(C81:C111)</f>
        <v>1079144</v>
      </c>
      <c r="D80" s="49">
        <f>SUM(D81:D111)</f>
        <v>1040587.2</v>
      </c>
      <c r="E80" s="22">
        <f>C80-D80</f>
        <v>38556.800000000047</v>
      </c>
      <c r="F80" s="23"/>
      <c r="G80" s="45">
        <f>SUM(G81:G111)</f>
        <v>1083000</v>
      </c>
      <c r="H80" s="55">
        <f>SUM(H81:H111)</f>
        <v>1169000</v>
      </c>
      <c r="I80" s="24">
        <f>G80-H80</f>
        <v>-86000</v>
      </c>
      <c r="J80" s="47">
        <f t="shared" si="7"/>
        <v>3856</v>
      </c>
      <c r="K80" s="57">
        <f t="shared" si="8"/>
        <v>128412.80000000005</v>
      </c>
      <c r="L80" s="37">
        <f t="shared" si="9"/>
        <v>124556.80000000005</v>
      </c>
    </row>
    <row r="81" spans="1:12" s="9" customFormat="1" ht="14" hidden="1" customHeight="1" outlineLevel="1" collapsed="1">
      <c r="A81" s="11">
        <v>0</v>
      </c>
      <c r="B81" s="12" t="s">
        <v>4</v>
      </c>
      <c r="C81" s="40">
        <v>0</v>
      </c>
      <c r="D81" s="50">
        <v>0</v>
      </c>
      <c r="E81" s="13">
        <f>C81-D81</f>
        <v>0</v>
      </c>
      <c r="F81" s="6"/>
      <c r="G81" s="42">
        <v>0</v>
      </c>
      <c r="H81" s="52">
        <v>0</v>
      </c>
      <c r="I81" s="6">
        <f>G81-H81</f>
        <v>0</v>
      </c>
      <c r="J81" s="48">
        <f t="shared" si="7"/>
        <v>0</v>
      </c>
      <c r="K81" s="58">
        <f t="shared" si="8"/>
        <v>0</v>
      </c>
      <c r="L81" s="32">
        <f t="shared" si="9"/>
        <v>0</v>
      </c>
    </row>
    <row r="82" spans="1:12" s="9" customFormat="1" ht="14" hidden="1" customHeight="1" outlineLevel="1">
      <c r="A82" s="11">
        <v>300</v>
      </c>
      <c r="B82" s="12" t="s">
        <v>148</v>
      </c>
      <c r="C82" s="40">
        <v>81314</v>
      </c>
      <c r="D82" s="50">
        <v>168238</v>
      </c>
      <c r="E82" s="13">
        <f>C82-D82</f>
        <v>-86924</v>
      </c>
      <c r="F82" s="6"/>
      <c r="G82" s="42">
        <v>0</v>
      </c>
      <c r="H82" s="52">
        <v>70000</v>
      </c>
      <c r="I82" s="6">
        <f>G82-H82</f>
        <v>-70000</v>
      </c>
      <c r="J82" s="48">
        <f t="shared" si="7"/>
        <v>-81314</v>
      </c>
      <c r="K82" s="58">
        <f t="shared" si="8"/>
        <v>-98238</v>
      </c>
      <c r="L82" s="32">
        <f t="shared" si="9"/>
        <v>-16924</v>
      </c>
    </row>
    <row r="83" spans="1:12" s="9" customFormat="1" ht="14" hidden="1" customHeight="1" outlineLevel="1" collapsed="1">
      <c r="A83" s="11">
        <v>1001</v>
      </c>
      <c r="B83" s="12" t="s">
        <v>8</v>
      </c>
      <c r="C83" s="40">
        <v>381850</v>
      </c>
      <c r="D83" s="50">
        <v>0</v>
      </c>
      <c r="E83" s="13">
        <f t="shared" ref="E83:E111" si="10">C83-D83</f>
        <v>381850</v>
      </c>
      <c r="F83" s="6"/>
      <c r="G83" s="42">
        <v>380000</v>
      </c>
      <c r="H83" s="52">
        <v>10000</v>
      </c>
      <c r="I83" s="6">
        <f t="shared" ref="I83:I111" si="11">G83-H83</f>
        <v>370000</v>
      </c>
      <c r="J83" s="48">
        <f t="shared" si="7"/>
        <v>-1850</v>
      </c>
      <c r="K83" s="58">
        <f t="shared" si="8"/>
        <v>10000</v>
      </c>
      <c r="L83" s="32">
        <f t="shared" si="9"/>
        <v>11850</v>
      </c>
    </row>
    <row r="84" spans="1:12" s="9" customFormat="1" ht="14" hidden="1" customHeight="1" outlineLevel="1">
      <c r="A84" s="11">
        <v>1002</v>
      </c>
      <c r="B84" s="12" t="s">
        <v>103</v>
      </c>
      <c r="C84" s="40">
        <v>182462</v>
      </c>
      <c r="D84" s="50">
        <v>0</v>
      </c>
      <c r="E84" s="13">
        <f t="shared" si="10"/>
        <v>182462</v>
      </c>
      <c r="F84" s="6"/>
      <c r="G84" s="42">
        <v>140000</v>
      </c>
      <c r="H84" s="52">
        <v>0</v>
      </c>
      <c r="I84" s="6">
        <f t="shared" si="11"/>
        <v>140000</v>
      </c>
      <c r="J84" s="48">
        <f t="shared" si="7"/>
        <v>-42462</v>
      </c>
      <c r="K84" s="58">
        <f t="shared" si="8"/>
        <v>0</v>
      </c>
      <c r="L84" s="32">
        <f t="shared" si="9"/>
        <v>42462</v>
      </c>
    </row>
    <row r="85" spans="1:12" s="9" customFormat="1" ht="14" hidden="1" customHeight="1" outlineLevel="1" collapsed="1">
      <c r="A85" s="11">
        <v>1004</v>
      </c>
      <c r="B85" s="12" t="s">
        <v>38</v>
      </c>
      <c r="C85" s="40">
        <v>0</v>
      </c>
      <c r="D85" s="59">
        <v>62100</v>
      </c>
      <c r="E85" s="13">
        <f t="shared" si="10"/>
        <v>-62100</v>
      </c>
      <c r="F85" s="6"/>
      <c r="G85" s="42">
        <v>40000</v>
      </c>
      <c r="H85" s="52">
        <v>60000</v>
      </c>
      <c r="I85" s="6">
        <f t="shared" si="11"/>
        <v>-20000</v>
      </c>
      <c r="J85" s="48">
        <f t="shared" si="7"/>
        <v>40000</v>
      </c>
      <c r="K85" s="58">
        <f t="shared" si="8"/>
        <v>-2100</v>
      </c>
      <c r="L85" s="32">
        <f t="shared" si="9"/>
        <v>-42100</v>
      </c>
    </row>
    <row r="86" spans="1:12" s="9" customFormat="1" ht="14" hidden="1" customHeight="1" outlineLevel="1" collapsed="1">
      <c r="A86" s="11">
        <v>1006</v>
      </c>
      <c r="B86" s="12" t="s">
        <v>40</v>
      </c>
      <c r="C86" s="40">
        <v>0</v>
      </c>
      <c r="D86" s="50">
        <v>139752</v>
      </c>
      <c r="E86" s="13">
        <f t="shared" si="10"/>
        <v>-139752</v>
      </c>
      <c r="F86" s="6"/>
      <c r="G86" s="42">
        <v>0</v>
      </c>
      <c r="H86" s="52">
        <v>150000</v>
      </c>
      <c r="I86" s="6">
        <f t="shared" si="11"/>
        <v>-150000</v>
      </c>
      <c r="J86" s="48">
        <f t="shared" si="7"/>
        <v>0</v>
      </c>
      <c r="K86" s="58">
        <f t="shared" si="8"/>
        <v>10248</v>
      </c>
      <c r="L86" s="32">
        <f t="shared" si="9"/>
        <v>10248</v>
      </c>
    </row>
    <row r="87" spans="1:12" s="9" customFormat="1" ht="14" hidden="1" customHeight="1" outlineLevel="1" collapsed="1">
      <c r="A87" s="11">
        <v>1007</v>
      </c>
      <c r="B87" s="12" t="s">
        <v>41</v>
      </c>
      <c r="C87" s="40">
        <v>0</v>
      </c>
      <c r="D87" s="59">
        <v>64659</v>
      </c>
      <c r="E87" s="13">
        <f t="shared" si="10"/>
        <v>-64659</v>
      </c>
      <c r="F87" s="6"/>
      <c r="G87" s="42">
        <v>30000</v>
      </c>
      <c r="H87" s="52">
        <v>120000</v>
      </c>
      <c r="I87" s="6">
        <f t="shared" si="11"/>
        <v>-90000</v>
      </c>
      <c r="J87" s="48">
        <f t="shared" si="7"/>
        <v>30000</v>
      </c>
      <c r="K87" s="58">
        <f t="shared" si="8"/>
        <v>55341</v>
      </c>
      <c r="L87" s="32">
        <f t="shared" si="9"/>
        <v>25341</v>
      </c>
    </row>
    <row r="88" spans="1:12" s="9" customFormat="1" ht="14" hidden="1" customHeight="1" outlineLevel="1">
      <c r="A88" s="11">
        <v>1008</v>
      </c>
      <c r="B88" s="12" t="s">
        <v>80</v>
      </c>
      <c r="C88" s="40">
        <v>0</v>
      </c>
      <c r="D88" s="50">
        <v>6865</v>
      </c>
      <c r="E88" s="13">
        <f t="shared" si="10"/>
        <v>-6865</v>
      </c>
      <c r="F88" s="6"/>
      <c r="G88" s="42">
        <v>0</v>
      </c>
      <c r="H88" s="52">
        <v>20000</v>
      </c>
      <c r="I88" s="6">
        <f t="shared" si="11"/>
        <v>-20000</v>
      </c>
      <c r="J88" s="48">
        <f t="shared" si="7"/>
        <v>0</v>
      </c>
      <c r="K88" s="58">
        <f t="shared" si="8"/>
        <v>13135</v>
      </c>
      <c r="L88" s="32">
        <f t="shared" si="9"/>
        <v>13135</v>
      </c>
    </row>
    <row r="89" spans="1:12" s="9" customFormat="1" ht="14" hidden="1" customHeight="1" outlineLevel="1" collapsed="1">
      <c r="A89" s="11">
        <v>1009</v>
      </c>
      <c r="B89" s="12" t="s">
        <v>71</v>
      </c>
      <c r="C89" s="40">
        <v>0</v>
      </c>
      <c r="D89" s="50">
        <v>2311</v>
      </c>
      <c r="E89" s="13">
        <f t="shared" si="10"/>
        <v>-2311</v>
      </c>
      <c r="F89" s="6"/>
      <c r="G89" s="42">
        <v>0</v>
      </c>
      <c r="H89" s="52">
        <v>5000</v>
      </c>
      <c r="I89" s="6">
        <f t="shared" si="11"/>
        <v>-5000</v>
      </c>
      <c r="J89" s="48">
        <f t="shared" si="7"/>
        <v>0</v>
      </c>
      <c r="K89" s="58">
        <f t="shared" si="8"/>
        <v>2689</v>
      </c>
      <c r="L89" s="32">
        <f t="shared" si="9"/>
        <v>2689</v>
      </c>
    </row>
    <row r="90" spans="1:12" s="9" customFormat="1" ht="14" hidden="1" customHeight="1" outlineLevel="1" collapsed="1">
      <c r="A90" s="11">
        <v>1010</v>
      </c>
      <c r="B90" s="12" t="s">
        <v>72</v>
      </c>
      <c r="C90" s="40">
        <v>0</v>
      </c>
      <c r="D90" s="50">
        <v>23300</v>
      </c>
      <c r="E90" s="13">
        <f t="shared" si="10"/>
        <v>-23300</v>
      </c>
      <c r="F90" s="6"/>
      <c r="G90" s="42">
        <v>0</v>
      </c>
      <c r="H90" s="52">
        <v>50000</v>
      </c>
      <c r="I90" s="6">
        <f t="shared" si="11"/>
        <v>-50000</v>
      </c>
      <c r="J90" s="48">
        <f t="shared" si="7"/>
        <v>0</v>
      </c>
      <c r="K90" s="58">
        <f t="shared" si="8"/>
        <v>26700</v>
      </c>
      <c r="L90" s="32">
        <f t="shared" si="9"/>
        <v>26700</v>
      </c>
    </row>
    <row r="91" spans="1:12" s="9" customFormat="1" ht="14" hidden="1" customHeight="1" outlineLevel="1" collapsed="1">
      <c r="A91" s="11">
        <v>1011</v>
      </c>
      <c r="B91" s="12" t="s">
        <v>42</v>
      </c>
      <c r="C91" s="40">
        <v>0</v>
      </c>
      <c r="D91" s="50">
        <v>-1000</v>
      </c>
      <c r="E91" s="13">
        <f t="shared" si="10"/>
        <v>1000</v>
      </c>
      <c r="F91" s="6"/>
      <c r="G91" s="42">
        <v>0</v>
      </c>
      <c r="H91" s="52">
        <v>0</v>
      </c>
      <c r="I91" s="6">
        <f t="shared" si="11"/>
        <v>0</v>
      </c>
      <c r="J91" s="48">
        <f t="shared" si="7"/>
        <v>0</v>
      </c>
      <c r="K91" s="58">
        <f t="shared" si="8"/>
        <v>1000</v>
      </c>
      <c r="L91" s="32">
        <f t="shared" si="9"/>
        <v>1000</v>
      </c>
    </row>
    <row r="92" spans="1:12" s="9" customFormat="1" ht="14" hidden="1" customHeight="1" outlineLevel="1" collapsed="1">
      <c r="A92" s="11">
        <v>1012</v>
      </c>
      <c r="B92" s="12" t="s">
        <v>9</v>
      </c>
      <c r="C92" s="40">
        <v>0</v>
      </c>
      <c r="D92" s="50">
        <v>10000</v>
      </c>
      <c r="E92" s="13">
        <f t="shared" si="10"/>
        <v>-10000</v>
      </c>
      <c r="F92" s="6"/>
      <c r="G92" s="42">
        <v>0</v>
      </c>
      <c r="H92" s="52">
        <v>10000</v>
      </c>
      <c r="I92" s="6">
        <f t="shared" si="11"/>
        <v>-10000</v>
      </c>
      <c r="J92" s="48">
        <f t="shared" si="7"/>
        <v>0</v>
      </c>
      <c r="K92" s="58">
        <f t="shared" si="8"/>
        <v>0</v>
      </c>
      <c r="L92" s="32">
        <f t="shared" si="9"/>
        <v>0</v>
      </c>
    </row>
    <row r="93" spans="1:12" s="9" customFormat="1" ht="14" hidden="1" customHeight="1" outlineLevel="1" collapsed="1">
      <c r="A93" s="11">
        <v>1013</v>
      </c>
      <c r="B93" s="12" t="s">
        <v>43</v>
      </c>
      <c r="C93" s="40">
        <v>5100</v>
      </c>
      <c r="D93" s="50">
        <v>4200</v>
      </c>
      <c r="E93" s="13">
        <f t="shared" si="10"/>
        <v>900</v>
      </c>
      <c r="F93" s="6"/>
      <c r="G93" s="42">
        <v>10000</v>
      </c>
      <c r="H93" s="52">
        <v>10000</v>
      </c>
      <c r="I93" s="6">
        <f t="shared" si="11"/>
        <v>0</v>
      </c>
      <c r="J93" s="48">
        <f t="shared" si="7"/>
        <v>4900</v>
      </c>
      <c r="K93" s="58">
        <f t="shared" si="8"/>
        <v>5800</v>
      </c>
      <c r="L93" s="32">
        <f t="shared" si="9"/>
        <v>900</v>
      </c>
    </row>
    <row r="94" spans="1:12" s="9" customFormat="1" ht="14" hidden="1" customHeight="1" outlineLevel="1">
      <c r="A94" s="11">
        <v>1014</v>
      </c>
      <c r="B94" s="12" t="s">
        <v>81</v>
      </c>
      <c r="C94" s="40">
        <v>0</v>
      </c>
      <c r="D94" s="50">
        <v>0</v>
      </c>
      <c r="E94" s="13">
        <f t="shared" si="10"/>
        <v>0</v>
      </c>
      <c r="F94" s="6"/>
      <c r="G94" s="42">
        <v>0</v>
      </c>
      <c r="H94" s="52">
        <v>0</v>
      </c>
      <c r="I94" s="6">
        <f t="shared" si="11"/>
        <v>0</v>
      </c>
      <c r="J94" s="48">
        <f t="shared" si="7"/>
        <v>0</v>
      </c>
      <c r="K94" s="58">
        <f t="shared" si="8"/>
        <v>0</v>
      </c>
      <c r="L94" s="32">
        <f t="shared" si="9"/>
        <v>0</v>
      </c>
    </row>
    <row r="95" spans="1:12" s="9" customFormat="1" ht="14" hidden="1" customHeight="1" outlineLevel="1">
      <c r="A95" s="11">
        <v>1015</v>
      </c>
      <c r="B95" s="12" t="s">
        <v>110</v>
      </c>
      <c r="C95" s="40">
        <v>0</v>
      </c>
      <c r="D95" s="50">
        <v>0</v>
      </c>
      <c r="E95" s="13">
        <f t="shared" si="10"/>
        <v>0</v>
      </c>
      <c r="F95" s="6"/>
      <c r="G95" s="42">
        <v>0</v>
      </c>
      <c r="H95" s="52">
        <v>5000</v>
      </c>
      <c r="I95" s="6">
        <f t="shared" si="11"/>
        <v>-5000</v>
      </c>
      <c r="J95" s="48">
        <f t="shared" si="7"/>
        <v>0</v>
      </c>
      <c r="K95" s="58">
        <f t="shared" si="8"/>
        <v>5000</v>
      </c>
      <c r="L95" s="32">
        <f t="shared" si="9"/>
        <v>5000</v>
      </c>
    </row>
    <row r="96" spans="1:12" s="9" customFormat="1" ht="14" hidden="1" customHeight="1" outlineLevel="1" collapsed="1">
      <c r="A96" s="11">
        <v>1016</v>
      </c>
      <c r="B96" s="12" t="s">
        <v>10</v>
      </c>
      <c r="C96" s="40">
        <v>0</v>
      </c>
      <c r="D96" s="50">
        <v>58954</v>
      </c>
      <c r="E96" s="13">
        <f t="shared" si="10"/>
        <v>-58954</v>
      </c>
      <c r="F96" s="6"/>
      <c r="G96" s="42">
        <v>0</v>
      </c>
      <c r="H96" s="52">
        <v>50000</v>
      </c>
      <c r="I96" s="6">
        <f t="shared" si="11"/>
        <v>-50000</v>
      </c>
      <c r="J96" s="48">
        <f t="shared" si="7"/>
        <v>0</v>
      </c>
      <c r="K96" s="58">
        <f t="shared" si="8"/>
        <v>-8954</v>
      </c>
      <c r="L96" s="32">
        <f t="shared" si="9"/>
        <v>-8954</v>
      </c>
    </row>
    <row r="97" spans="1:12" s="9" customFormat="1" ht="14" hidden="1" customHeight="1" outlineLevel="1" collapsed="1">
      <c r="A97" s="11">
        <v>1017</v>
      </c>
      <c r="B97" s="12" t="s">
        <v>44</v>
      </c>
      <c r="C97" s="40">
        <v>0</v>
      </c>
      <c r="D97" s="59">
        <v>6300</v>
      </c>
      <c r="E97" s="13">
        <f t="shared" si="10"/>
        <v>-6300</v>
      </c>
      <c r="F97" s="6"/>
      <c r="G97" s="42">
        <v>0</v>
      </c>
      <c r="H97" s="52">
        <v>7000</v>
      </c>
      <c r="I97" s="6">
        <f t="shared" si="11"/>
        <v>-7000</v>
      </c>
      <c r="J97" s="48">
        <f t="shared" si="7"/>
        <v>0</v>
      </c>
      <c r="K97" s="58">
        <f t="shared" si="8"/>
        <v>700</v>
      </c>
      <c r="L97" s="32">
        <f t="shared" si="9"/>
        <v>700</v>
      </c>
    </row>
    <row r="98" spans="1:12" s="9" customFormat="1" ht="14" hidden="1" customHeight="1" outlineLevel="1">
      <c r="A98" s="11">
        <v>2004</v>
      </c>
      <c r="B98" s="12" t="s">
        <v>90</v>
      </c>
      <c r="C98" s="40">
        <v>0</v>
      </c>
      <c r="D98" s="50">
        <v>0</v>
      </c>
      <c r="E98" s="13">
        <f t="shared" si="10"/>
        <v>0</v>
      </c>
      <c r="F98" s="6"/>
      <c r="G98" s="42">
        <v>0</v>
      </c>
      <c r="H98" s="52">
        <v>0</v>
      </c>
      <c r="I98" s="6">
        <f t="shared" si="11"/>
        <v>0</v>
      </c>
      <c r="J98" s="48">
        <f t="shared" si="7"/>
        <v>0</v>
      </c>
      <c r="K98" s="58">
        <f t="shared" si="8"/>
        <v>0</v>
      </c>
      <c r="L98" s="32">
        <f t="shared" si="9"/>
        <v>0</v>
      </c>
    </row>
    <row r="99" spans="1:12" s="9" customFormat="1" ht="14" hidden="1" customHeight="1" outlineLevel="1">
      <c r="A99" s="11">
        <v>2005</v>
      </c>
      <c r="B99" s="12" t="s">
        <v>46</v>
      </c>
      <c r="C99" s="40">
        <v>1500</v>
      </c>
      <c r="D99" s="50">
        <v>11495</v>
      </c>
      <c r="E99" s="13">
        <f t="shared" si="10"/>
        <v>-9995</v>
      </c>
      <c r="F99" s="6"/>
      <c r="G99" s="42">
        <v>0</v>
      </c>
      <c r="H99" s="52">
        <v>10000</v>
      </c>
      <c r="I99" s="6">
        <f t="shared" si="11"/>
        <v>-10000</v>
      </c>
      <c r="J99" s="48">
        <f t="shared" si="7"/>
        <v>-1500</v>
      </c>
      <c r="K99" s="58">
        <f t="shared" si="8"/>
        <v>-1495</v>
      </c>
      <c r="L99" s="32">
        <f t="shared" si="9"/>
        <v>5</v>
      </c>
    </row>
    <row r="100" spans="1:12" s="9" customFormat="1" ht="14" hidden="1" customHeight="1" outlineLevel="1" collapsed="1">
      <c r="A100" s="11">
        <v>2006</v>
      </c>
      <c r="B100" s="12" t="s">
        <v>47</v>
      </c>
      <c r="C100" s="40">
        <v>0</v>
      </c>
      <c r="D100" s="50">
        <v>4080</v>
      </c>
      <c r="E100" s="13">
        <f t="shared" si="10"/>
        <v>-4080</v>
      </c>
      <c r="F100" s="6"/>
      <c r="G100" s="42">
        <v>0</v>
      </c>
      <c r="H100" s="52">
        <v>5000</v>
      </c>
      <c r="I100" s="6">
        <f t="shared" si="11"/>
        <v>-5000</v>
      </c>
      <c r="J100" s="48">
        <f t="shared" si="7"/>
        <v>0</v>
      </c>
      <c r="K100" s="58">
        <f t="shared" si="8"/>
        <v>920</v>
      </c>
      <c r="L100" s="32">
        <f t="shared" si="9"/>
        <v>920</v>
      </c>
    </row>
    <row r="101" spans="1:12" s="9" customFormat="1" ht="14" hidden="1" customHeight="1" outlineLevel="1" collapsed="1">
      <c r="A101" s="11">
        <v>3003</v>
      </c>
      <c r="B101" s="61" t="s">
        <v>48</v>
      </c>
      <c r="C101" s="40">
        <v>0</v>
      </c>
      <c r="D101" s="50">
        <v>4792.2</v>
      </c>
      <c r="E101" s="13">
        <f t="shared" si="10"/>
        <v>-4792.2</v>
      </c>
      <c r="F101" s="6"/>
      <c r="G101" s="42">
        <v>0</v>
      </c>
      <c r="H101" s="52">
        <v>0</v>
      </c>
      <c r="I101" s="6">
        <f t="shared" si="11"/>
        <v>0</v>
      </c>
      <c r="J101" s="48">
        <f t="shared" si="7"/>
        <v>0</v>
      </c>
      <c r="K101" s="58">
        <f t="shared" si="8"/>
        <v>-4792.2</v>
      </c>
      <c r="L101" s="32">
        <f t="shared" si="9"/>
        <v>-4792.2</v>
      </c>
    </row>
    <row r="102" spans="1:12" s="9" customFormat="1" ht="14" hidden="1" customHeight="1" outlineLevel="1" collapsed="1">
      <c r="A102" s="11">
        <v>3004</v>
      </c>
      <c r="B102" s="12" t="s">
        <v>16</v>
      </c>
      <c r="C102" s="40">
        <v>17500</v>
      </c>
      <c r="D102" s="50">
        <v>36210</v>
      </c>
      <c r="E102" s="13">
        <f t="shared" si="10"/>
        <v>-18710</v>
      </c>
      <c r="F102" s="6"/>
      <c r="G102" s="42">
        <v>35000</v>
      </c>
      <c r="H102" s="52">
        <v>35000</v>
      </c>
      <c r="I102" s="6">
        <f t="shared" si="11"/>
        <v>0</v>
      </c>
      <c r="J102" s="48">
        <f t="shared" si="7"/>
        <v>17500</v>
      </c>
      <c r="K102" s="58">
        <f t="shared" si="8"/>
        <v>-1210</v>
      </c>
      <c r="L102" s="32">
        <f t="shared" si="9"/>
        <v>-18710</v>
      </c>
    </row>
    <row r="103" spans="1:12" s="9" customFormat="1" ht="14" hidden="1" customHeight="1" outlineLevel="1" collapsed="1">
      <c r="A103" s="11">
        <v>3006</v>
      </c>
      <c r="B103" s="12" t="s">
        <v>73</v>
      </c>
      <c r="C103" s="40">
        <v>64300</v>
      </c>
      <c r="D103" s="50">
        <v>41408</v>
      </c>
      <c r="E103" s="13">
        <f t="shared" si="10"/>
        <v>22892</v>
      </c>
      <c r="F103" s="6"/>
      <c r="G103" s="42">
        <v>30000</v>
      </c>
      <c r="H103" s="52">
        <v>10000</v>
      </c>
      <c r="I103" s="6">
        <f t="shared" si="11"/>
        <v>20000</v>
      </c>
      <c r="J103" s="48">
        <f t="shared" si="7"/>
        <v>-34300</v>
      </c>
      <c r="K103" s="58">
        <f t="shared" si="8"/>
        <v>-31408</v>
      </c>
      <c r="L103" s="32">
        <f t="shared" si="9"/>
        <v>2892</v>
      </c>
    </row>
    <row r="104" spans="1:12" s="9" customFormat="1" ht="14" hidden="1" customHeight="1" outlineLevel="1">
      <c r="A104" s="11">
        <v>3008</v>
      </c>
      <c r="B104" s="12" t="s">
        <v>113</v>
      </c>
      <c r="C104" s="40">
        <v>0</v>
      </c>
      <c r="D104" s="50">
        <v>1321</v>
      </c>
      <c r="E104" s="13">
        <f t="shared" si="10"/>
        <v>-1321</v>
      </c>
      <c r="F104" s="6"/>
      <c r="G104" s="42">
        <v>0</v>
      </c>
      <c r="H104" s="52">
        <v>1000</v>
      </c>
      <c r="I104" s="6">
        <f t="shared" si="11"/>
        <v>-1000</v>
      </c>
      <c r="J104" s="48">
        <f t="shared" si="7"/>
        <v>0</v>
      </c>
      <c r="K104" s="58">
        <f t="shared" si="8"/>
        <v>-321</v>
      </c>
      <c r="L104" s="32">
        <f t="shared" si="9"/>
        <v>-321</v>
      </c>
    </row>
    <row r="105" spans="1:12" s="9" customFormat="1" ht="14" hidden="1" customHeight="1" outlineLevel="1" collapsed="1">
      <c r="A105" s="11">
        <v>3015</v>
      </c>
      <c r="B105" s="12" t="s">
        <v>17</v>
      </c>
      <c r="C105" s="60">
        <v>63488</v>
      </c>
      <c r="D105" s="50">
        <v>0</v>
      </c>
      <c r="E105" s="13">
        <f t="shared" si="10"/>
        <v>63488</v>
      </c>
      <c r="F105" s="6"/>
      <c r="G105" s="42">
        <v>63000</v>
      </c>
      <c r="H105" s="52">
        <v>0</v>
      </c>
      <c r="I105" s="6">
        <f t="shared" si="11"/>
        <v>63000</v>
      </c>
      <c r="J105" s="48">
        <f t="shared" si="7"/>
        <v>-488</v>
      </c>
      <c r="K105" s="58">
        <f t="shared" si="8"/>
        <v>0</v>
      </c>
      <c r="L105" s="32">
        <f t="shared" si="9"/>
        <v>488</v>
      </c>
    </row>
    <row r="106" spans="1:12" s="9" customFormat="1" ht="14" hidden="1" customHeight="1" outlineLevel="1" collapsed="1">
      <c r="A106" s="11">
        <v>4005</v>
      </c>
      <c r="B106" s="12" t="s">
        <v>50</v>
      </c>
      <c r="C106" s="40">
        <v>145947</v>
      </c>
      <c r="D106" s="50">
        <v>87849</v>
      </c>
      <c r="E106" s="13">
        <f t="shared" si="10"/>
        <v>58098</v>
      </c>
      <c r="F106" s="6"/>
      <c r="G106" s="42">
        <v>180000</v>
      </c>
      <c r="H106" s="52">
        <v>80000</v>
      </c>
      <c r="I106" s="6">
        <f t="shared" si="11"/>
        <v>100000</v>
      </c>
      <c r="J106" s="48">
        <f t="shared" si="7"/>
        <v>34053</v>
      </c>
      <c r="K106" s="58">
        <f t="shared" si="8"/>
        <v>-7849</v>
      </c>
      <c r="L106" s="32">
        <f t="shared" si="9"/>
        <v>-41902</v>
      </c>
    </row>
    <row r="107" spans="1:12" s="9" customFormat="1" ht="14" hidden="1" customHeight="1" outlineLevel="1" collapsed="1">
      <c r="A107" s="11">
        <v>4006</v>
      </c>
      <c r="B107" s="61" t="s">
        <v>51</v>
      </c>
      <c r="C107" s="40">
        <v>110000</v>
      </c>
      <c r="D107" s="50">
        <v>300308</v>
      </c>
      <c r="E107" s="13">
        <f t="shared" si="10"/>
        <v>-190308</v>
      </c>
      <c r="F107" s="6"/>
      <c r="G107" s="42">
        <v>150000</v>
      </c>
      <c r="H107" s="52">
        <v>450000</v>
      </c>
      <c r="I107" s="6">
        <f t="shared" si="11"/>
        <v>-300000</v>
      </c>
      <c r="J107" s="48">
        <f t="shared" si="7"/>
        <v>40000</v>
      </c>
      <c r="K107" s="58">
        <f t="shared" si="8"/>
        <v>149692</v>
      </c>
      <c r="L107" s="32">
        <f t="shared" si="9"/>
        <v>109692</v>
      </c>
    </row>
    <row r="108" spans="1:12" s="9" customFormat="1" ht="14" hidden="1" customHeight="1" outlineLevel="1" collapsed="1">
      <c r="A108" s="11">
        <v>4007</v>
      </c>
      <c r="B108" s="12" t="s">
        <v>74</v>
      </c>
      <c r="C108" s="40">
        <v>15343</v>
      </c>
      <c r="D108" s="50">
        <v>0</v>
      </c>
      <c r="E108" s="13">
        <f t="shared" si="10"/>
        <v>15343</v>
      </c>
      <c r="F108" s="6"/>
      <c r="G108" s="42">
        <v>15000</v>
      </c>
      <c r="H108" s="52">
        <v>0</v>
      </c>
      <c r="I108" s="6">
        <f t="shared" si="11"/>
        <v>15000</v>
      </c>
      <c r="J108" s="48">
        <f t="shared" si="7"/>
        <v>-343</v>
      </c>
      <c r="K108" s="58">
        <f t="shared" si="8"/>
        <v>0</v>
      </c>
      <c r="L108" s="32">
        <f t="shared" si="9"/>
        <v>343</v>
      </c>
    </row>
    <row r="109" spans="1:12" s="9" customFormat="1" ht="14" hidden="1" customHeight="1" outlineLevel="1" collapsed="1">
      <c r="A109" s="11">
        <v>4009</v>
      </c>
      <c r="B109" s="12" t="s">
        <v>75</v>
      </c>
      <c r="C109" s="40">
        <v>10340</v>
      </c>
      <c r="D109" s="50">
        <v>0</v>
      </c>
      <c r="E109" s="13">
        <f t="shared" si="10"/>
        <v>10340</v>
      </c>
      <c r="F109" s="6"/>
      <c r="G109" s="42">
        <v>10000</v>
      </c>
      <c r="H109" s="52">
        <v>0</v>
      </c>
      <c r="I109" s="6">
        <f t="shared" si="11"/>
        <v>10000</v>
      </c>
      <c r="J109" s="48">
        <f t="shared" si="7"/>
        <v>-340</v>
      </c>
      <c r="K109" s="58">
        <f t="shared" si="8"/>
        <v>0</v>
      </c>
      <c r="L109" s="32">
        <f t="shared" si="9"/>
        <v>340</v>
      </c>
    </row>
    <row r="110" spans="1:12" s="9" customFormat="1" ht="14" hidden="1" customHeight="1" outlineLevel="1">
      <c r="A110" s="11">
        <v>5011</v>
      </c>
      <c r="B110" s="12" t="s">
        <v>114</v>
      </c>
      <c r="C110" s="40">
        <v>0</v>
      </c>
      <c r="D110" s="50">
        <v>0</v>
      </c>
      <c r="E110" s="13">
        <f t="shared" si="10"/>
        <v>0</v>
      </c>
      <c r="F110" s="6"/>
      <c r="G110" s="42">
        <v>0</v>
      </c>
      <c r="H110" s="52">
        <v>1000</v>
      </c>
      <c r="I110" s="6">
        <f t="shared" si="11"/>
        <v>-1000</v>
      </c>
      <c r="J110" s="48">
        <f t="shared" si="7"/>
        <v>0</v>
      </c>
      <c r="K110" s="58">
        <f t="shared" si="8"/>
        <v>1000</v>
      </c>
      <c r="L110" s="32">
        <f t="shared" si="9"/>
        <v>1000</v>
      </c>
    </row>
    <row r="111" spans="1:12" s="9" customFormat="1" ht="14" hidden="1" customHeight="1" outlineLevel="1" collapsed="1">
      <c r="A111" s="11">
        <v>5012</v>
      </c>
      <c r="B111" s="12" t="s">
        <v>27</v>
      </c>
      <c r="C111" s="40">
        <v>0</v>
      </c>
      <c r="D111" s="59">
        <v>7445</v>
      </c>
      <c r="E111" s="13">
        <f t="shared" si="10"/>
        <v>-7445</v>
      </c>
      <c r="F111" s="6"/>
      <c r="G111" s="42">
        <v>0</v>
      </c>
      <c r="H111" s="52">
        <v>10000</v>
      </c>
      <c r="I111" s="6">
        <f t="shared" si="11"/>
        <v>-10000</v>
      </c>
      <c r="J111" s="48">
        <f t="shared" si="7"/>
        <v>0</v>
      </c>
      <c r="K111" s="58">
        <f t="shared" si="8"/>
        <v>2555</v>
      </c>
      <c r="L111" s="32">
        <f t="shared" si="9"/>
        <v>2555</v>
      </c>
    </row>
    <row r="112" spans="1:12" s="25" customFormat="1" collapsed="1">
      <c r="A112" s="20">
        <v>5</v>
      </c>
      <c r="B112" s="21" t="s">
        <v>76</v>
      </c>
      <c r="C112" s="39">
        <f>SUM(C113:C131)</f>
        <v>542423</v>
      </c>
      <c r="D112" s="49">
        <f>SUM(D113:D131)</f>
        <v>294384.04000000004</v>
      </c>
      <c r="E112" s="22">
        <f>C112-D112</f>
        <v>248038.95999999996</v>
      </c>
      <c r="F112" s="23"/>
      <c r="G112" s="45">
        <f>SUM(G113:G133)</f>
        <v>533500</v>
      </c>
      <c r="H112" s="55">
        <f>SUM(H113:H133)</f>
        <v>645500</v>
      </c>
      <c r="I112" s="24">
        <f>G112-H112</f>
        <v>-112000</v>
      </c>
      <c r="J112" s="47">
        <f t="shared" si="7"/>
        <v>-8923</v>
      </c>
      <c r="K112" s="57">
        <f t="shared" si="8"/>
        <v>351115.95999999996</v>
      </c>
      <c r="L112" s="37">
        <f t="shared" si="9"/>
        <v>360038.95999999996</v>
      </c>
    </row>
    <row r="113" spans="1:12" s="9" customFormat="1" ht="14" hidden="1" customHeight="1" outlineLevel="1" collapsed="1">
      <c r="A113" s="11">
        <v>0</v>
      </c>
      <c r="B113" s="12" t="s">
        <v>4</v>
      </c>
      <c r="C113" s="40">
        <v>0</v>
      </c>
      <c r="D113" s="50">
        <v>0</v>
      </c>
      <c r="E113" s="13">
        <f>C113-D113</f>
        <v>0</v>
      </c>
      <c r="F113" s="6"/>
      <c r="G113" s="42">
        <v>0</v>
      </c>
      <c r="H113" s="52">
        <v>0</v>
      </c>
      <c r="I113" s="6">
        <f t="shared" ref="I113:I133" si="12">G113-H113</f>
        <v>0</v>
      </c>
      <c r="J113" s="48">
        <f t="shared" si="7"/>
        <v>0</v>
      </c>
      <c r="K113" s="58">
        <f t="shared" si="8"/>
        <v>0</v>
      </c>
      <c r="L113" s="32">
        <f t="shared" si="9"/>
        <v>0</v>
      </c>
    </row>
    <row r="114" spans="1:12" s="9" customFormat="1" ht="14" hidden="1" customHeight="1" outlineLevel="1" collapsed="1">
      <c r="A114" s="11">
        <v>1001</v>
      </c>
      <c r="B114" s="12" t="s">
        <v>8</v>
      </c>
      <c r="C114" s="60">
        <v>4250</v>
      </c>
      <c r="D114" s="50">
        <v>0</v>
      </c>
      <c r="E114" s="13">
        <f t="shared" ref="E114:E130" si="13">C114-D114</f>
        <v>4250</v>
      </c>
      <c r="F114" s="6"/>
      <c r="G114" s="42">
        <v>60000</v>
      </c>
      <c r="H114" s="52">
        <v>2500</v>
      </c>
      <c r="I114" s="6">
        <f t="shared" si="12"/>
        <v>57500</v>
      </c>
      <c r="J114" s="48">
        <f t="shared" si="7"/>
        <v>55750</v>
      </c>
      <c r="K114" s="58">
        <f t="shared" si="8"/>
        <v>2500</v>
      </c>
      <c r="L114" s="32">
        <f t="shared" si="9"/>
        <v>-53250</v>
      </c>
    </row>
    <row r="115" spans="1:12" s="9" customFormat="1" ht="14" hidden="1" customHeight="1" outlineLevel="1">
      <c r="A115" s="11">
        <v>1002</v>
      </c>
      <c r="B115" s="12" t="s">
        <v>122</v>
      </c>
      <c r="C115" s="40">
        <v>26486</v>
      </c>
      <c r="D115" s="50">
        <v>0</v>
      </c>
      <c r="E115" s="13">
        <v>0</v>
      </c>
      <c r="F115" s="6"/>
      <c r="G115" s="42">
        <v>16000</v>
      </c>
      <c r="H115" s="52">
        <v>0</v>
      </c>
      <c r="I115" s="6">
        <f t="shared" si="12"/>
        <v>16000</v>
      </c>
      <c r="J115" s="48">
        <f t="shared" si="7"/>
        <v>-10486</v>
      </c>
      <c r="K115" s="58">
        <f t="shared" si="8"/>
        <v>0</v>
      </c>
      <c r="L115" s="32">
        <f t="shared" si="9"/>
        <v>-16000</v>
      </c>
    </row>
    <row r="116" spans="1:12" s="9" customFormat="1" ht="14" hidden="1" customHeight="1" outlineLevel="1">
      <c r="A116" s="11">
        <v>1004</v>
      </c>
      <c r="B116" s="12" t="s">
        <v>38</v>
      </c>
      <c r="C116" s="40">
        <v>10000</v>
      </c>
      <c r="D116" s="50">
        <v>0</v>
      </c>
      <c r="E116" s="13">
        <f>C116-D116</f>
        <v>10000</v>
      </c>
      <c r="F116" s="6"/>
      <c r="G116" s="42">
        <v>0</v>
      </c>
      <c r="H116" s="52">
        <v>0</v>
      </c>
      <c r="I116" s="6">
        <f t="shared" si="12"/>
        <v>0</v>
      </c>
      <c r="J116" s="48">
        <f t="shared" si="7"/>
        <v>-10000</v>
      </c>
      <c r="K116" s="58">
        <f t="shared" si="8"/>
        <v>0</v>
      </c>
      <c r="L116" s="32">
        <f t="shared" si="9"/>
        <v>10000</v>
      </c>
    </row>
    <row r="117" spans="1:12" s="9" customFormat="1" ht="14" hidden="1" customHeight="1" outlineLevel="1">
      <c r="A117" s="11">
        <v>1996</v>
      </c>
      <c r="B117" s="12" t="s">
        <v>119</v>
      </c>
      <c r="C117" s="40">
        <v>0</v>
      </c>
      <c r="D117" s="50">
        <v>8529</v>
      </c>
      <c r="E117" s="13">
        <f>C117-D117</f>
        <v>-8529</v>
      </c>
      <c r="F117" s="6"/>
      <c r="G117" s="42">
        <v>0</v>
      </c>
      <c r="H117" s="52">
        <v>20000</v>
      </c>
      <c r="I117" s="6">
        <f t="shared" si="12"/>
        <v>-20000</v>
      </c>
      <c r="J117" s="48">
        <f t="shared" si="7"/>
        <v>0</v>
      </c>
      <c r="K117" s="58">
        <f t="shared" si="8"/>
        <v>11471</v>
      </c>
      <c r="L117" s="32">
        <f t="shared" si="9"/>
        <v>11471</v>
      </c>
    </row>
    <row r="118" spans="1:12" s="9" customFormat="1" ht="14" hidden="1" customHeight="1" outlineLevel="1" collapsed="1">
      <c r="A118" s="11">
        <v>1007</v>
      </c>
      <c r="B118" s="12" t="s">
        <v>41</v>
      </c>
      <c r="C118" s="40">
        <v>0</v>
      </c>
      <c r="D118" s="50">
        <v>4673</v>
      </c>
      <c r="E118" s="13">
        <f t="shared" si="13"/>
        <v>-4673</v>
      </c>
      <c r="F118" s="6"/>
      <c r="G118" s="42">
        <v>0</v>
      </c>
      <c r="H118" s="52">
        <v>27000</v>
      </c>
      <c r="I118" s="6">
        <f t="shared" si="12"/>
        <v>-27000</v>
      </c>
      <c r="J118" s="48">
        <f t="shared" si="7"/>
        <v>0</v>
      </c>
      <c r="K118" s="58">
        <f t="shared" si="8"/>
        <v>22327</v>
      </c>
      <c r="L118" s="32">
        <f t="shared" si="9"/>
        <v>22327</v>
      </c>
    </row>
    <row r="119" spans="1:12" s="9" customFormat="1" ht="14" hidden="1" customHeight="1" outlineLevel="1">
      <c r="A119" s="11">
        <v>1008</v>
      </c>
      <c r="B119" s="12" t="s">
        <v>80</v>
      </c>
      <c r="C119" s="40">
        <v>0</v>
      </c>
      <c r="D119" s="50">
        <v>4268</v>
      </c>
      <c r="E119" s="13">
        <f>C119-D119</f>
        <v>-4268</v>
      </c>
      <c r="F119" s="6"/>
      <c r="G119" s="42">
        <v>0</v>
      </c>
      <c r="H119" s="52">
        <v>10000</v>
      </c>
      <c r="I119" s="6">
        <f t="shared" si="12"/>
        <v>-10000</v>
      </c>
      <c r="J119" s="48">
        <f t="shared" si="7"/>
        <v>0</v>
      </c>
      <c r="K119" s="58">
        <f t="shared" si="8"/>
        <v>5732</v>
      </c>
      <c r="L119" s="32">
        <f t="shared" si="9"/>
        <v>5732</v>
      </c>
    </row>
    <row r="120" spans="1:12" s="9" customFormat="1" ht="14" hidden="1" customHeight="1" outlineLevel="1">
      <c r="A120" s="11">
        <v>1010</v>
      </c>
      <c r="B120" s="12" t="s">
        <v>105</v>
      </c>
      <c r="C120" s="40">
        <v>0</v>
      </c>
      <c r="D120" s="50">
        <v>40000</v>
      </c>
      <c r="E120" s="13">
        <f t="shared" si="13"/>
        <v>-40000</v>
      </c>
      <c r="F120" s="6"/>
      <c r="G120" s="42">
        <v>0</v>
      </c>
      <c r="H120" s="52">
        <v>23000</v>
      </c>
      <c r="I120" s="6">
        <f t="shared" si="12"/>
        <v>-23000</v>
      </c>
      <c r="J120" s="48">
        <f t="shared" si="7"/>
        <v>0</v>
      </c>
      <c r="K120" s="58">
        <f t="shared" si="8"/>
        <v>-17000</v>
      </c>
      <c r="L120" s="32">
        <f t="shared" si="9"/>
        <v>-17000</v>
      </c>
    </row>
    <row r="121" spans="1:12" s="9" customFormat="1" ht="14" hidden="1" customHeight="1" outlineLevel="1" collapsed="1">
      <c r="A121" s="11">
        <v>1011</v>
      </c>
      <c r="B121" s="12" t="s">
        <v>42</v>
      </c>
      <c r="C121" s="40">
        <v>0</v>
      </c>
      <c r="D121" s="50">
        <v>3500</v>
      </c>
      <c r="E121" s="13">
        <f t="shared" si="13"/>
        <v>-3500</v>
      </c>
      <c r="F121" s="6"/>
      <c r="G121" s="42">
        <v>0</v>
      </c>
      <c r="H121" s="52">
        <v>6000</v>
      </c>
      <c r="I121" s="6">
        <f t="shared" si="12"/>
        <v>-6000</v>
      </c>
      <c r="J121" s="48">
        <f t="shared" si="7"/>
        <v>0</v>
      </c>
      <c r="K121" s="58">
        <f t="shared" si="8"/>
        <v>2500</v>
      </c>
      <c r="L121" s="32">
        <f t="shared" si="9"/>
        <v>2500</v>
      </c>
    </row>
    <row r="122" spans="1:12" s="9" customFormat="1" ht="14" hidden="1" customHeight="1" outlineLevel="1">
      <c r="A122" s="11">
        <v>1013</v>
      </c>
      <c r="B122" s="12" t="s">
        <v>43</v>
      </c>
      <c r="C122" s="40">
        <v>0</v>
      </c>
      <c r="D122" s="50">
        <v>1100</v>
      </c>
      <c r="E122" s="13">
        <f t="shared" si="13"/>
        <v>-1100</v>
      </c>
      <c r="F122" s="6"/>
      <c r="G122" s="42">
        <v>0</v>
      </c>
      <c r="H122" s="52">
        <v>6000</v>
      </c>
      <c r="I122" s="6">
        <f t="shared" ref="I122:I123" si="14">G122-H122</f>
        <v>-6000</v>
      </c>
      <c r="J122" s="48">
        <f t="shared" ref="J122:J123" si="15">G122-C122</f>
        <v>0</v>
      </c>
      <c r="K122" s="58">
        <f t="shared" ref="K122:K123" si="16">H122-D122</f>
        <v>4900</v>
      </c>
      <c r="L122" s="32">
        <f t="shared" ref="L122:L123" si="17">E122-I122</f>
        <v>4900</v>
      </c>
    </row>
    <row r="123" spans="1:12" s="9" customFormat="1" ht="14" hidden="1" customHeight="1" outlineLevel="1">
      <c r="A123" s="11">
        <v>1014</v>
      </c>
      <c r="B123" s="12" t="s">
        <v>81</v>
      </c>
      <c r="C123" s="40">
        <v>0</v>
      </c>
      <c r="D123" s="50">
        <v>860</v>
      </c>
      <c r="E123" s="13">
        <f t="shared" si="13"/>
        <v>-860</v>
      </c>
      <c r="F123" s="6"/>
      <c r="G123" s="42">
        <v>0</v>
      </c>
      <c r="H123" s="52">
        <v>6000</v>
      </c>
      <c r="I123" s="6">
        <f t="shared" si="14"/>
        <v>-6000</v>
      </c>
      <c r="J123" s="48">
        <f t="shared" si="15"/>
        <v>0</v>
      </c>
      <c r="K123" s="58">
        <f t="shared" si="16"/>
        <v>5140</v>
      </c>
      <c r="L123" s="32">
        <f t="shared" si="17"/>
        <v>5140</v>
      </c>
    </row>
    <row r="124" spans="1:12" s="9" customFormat="1" ht="14" hidden="1" customHeight="1" outlineLevel="1">
      <c r="A124" s="11">
        <v>1015</v>
      </c>
      <c r="B124" s="12" t="s">
        <v>126</v>
      </c>
      <c r="C124" s="40">
        <v>0</v>
      </c>
      <c r="D124" s="50">
        <v>0</v>
      </c>
      <c r="E124" s="13">
        <f t="shared" si="13"/>
        <v>0</v>
      </c>
      <c r="F124" s="6"/>
      <c r="G124" s="42">
        <v>0</v>
      </c>
      <c r="H124" s="52">
        <v>2000</v>
      </c>
      <c r="I124" s="6">
        <f t="shared" si="12"/>
        <v>-2000</v>
      </c>
      <c r="J124" s="48">
        <f t="shared" ref="J124:J188" si="18">G124-C124</f>
        <v>0</v>
      </c>
      <c r="K124" s="58">
        <f t="shared" ref="K124:K188" si="19">H124-D124</f>
        <v>2000</v>
      </c>
      <c r="L124" s="32">
        <f t="shared" ref="L124:L188" si="20">E124-I124</f>
        <v>2000</v>
      </c>
    </row>
    <row r="125" spans="1:12" s="9" customFormat="1" ht="14" hidden="1" customHeight="1" outlineLevel="1" collapsed="1">
      <c r="A125" s="11">
        <v>1016</v>
      </c>
      <c r="B125" s="12" t="s">
        <v>10</v>
      </c>
      <c r="C125" s="40">
        <v>0</v>
      </c>
      <c r="D125" s="50">
        <v>1900</v>
      </c>
      <c r="E125" s="13">
        <f t="shared" si="13"/>
        <v>-1900</v>
      </c>
      <c r="F125" s="6"/>
      <c r="G125" s="42">
        <v>0</v>
      </c>
      <c r="H125" s="52">
        <v>35000</v>
      </c>
      <c r="I125" s="6">
        <f t="shared" si="12"/>
        <v>-35000</v>
      </c>
      <c r="J125" s="48">
        <f t="shared" si="18"/>
        <v>0</v>
      </c>
      <c r="K125" s="58">
        <f t="shared" si="19"/>
        <v>33100</v>
      </c>
      <c r="L125" s="32">
        <f t="shared" si="20"/>
        <v>33100</v>
      </c>
    </row>
    <row r="126" spans="1:12" s="9" customFormat="1" ht="14" hidden="1" customHeight="1" outlineLevel="1" collapsed="1">
      <c r="A126" s="11">
        <v>1018</v>
      </c>
      <c r="B126" s="12" t="s">
        <v>77</v>
      </c>
      <c r="C126" s="40">
        <v>10570</v>
      </c>
      <c r="D126" s="59">
        <v>31950</v>
      </c>
      <c r="E126" s="13">
        <f t="shared" si="13"/>
        <v>-21380</v>
      </c>
      <c r="F126" s="6"/>
      <c r="G126" s="42">
        <v>7500</v>
      </c>
      <c r="H126" s="52">
        <v>10000</v>
      </c>
      <c r="I126" s="6">
        <f t="shared" si="12"/>
        <v>-2500</v>
      </c>
      <c r="J126" s="48">
        <f t="shared" si="18"/>
        <v>-3070</v>
      </c>
      <c r="K126" s="58">
        <f t="shared" si="19"/>
        <v>-21950</v>
      </c>
      <c r="L126" s="32">
        <f t="shared" si="20"/>
        <v>-18880</v>
      </c>
    </row>
    <row r="127" spans="1:12" s="9" customFormat="1" ht="14" hidden="1" customHeight="1" outlineLevel="1">
      <c r="A127" s="11">
        <v>1019</v>
      </c>
      <c r="B127" s="12" t="s">
        <v>45</v>
      </c>
      <c r="C127" s="40">
        <v>0</v>
      </c>
      <c r="D127" s="50">
        <v>47</v>
      </c>
      <c r="E127" s="13">
        <f t="shared" si="13"/>
        <v>-47</v>
      </c>
      <c r="F127" s="6"/>
      <c r="G127" s="42">
        <v>0</v>
      </c>
      <c r="H127" s="52">
        <v>2000</v>
      </c>
      <c r="I127" s="6">
        <f t="shared" si="12"/>
        <v>-2000</v>
      </c>
      <c r="J127" s="48">
        <f t="shared" si="18"/>
        <v>0</v>
      </c>
      <c r="K127" s="58">
        <f t="shared" si="19"/>
        <v>1953</v>
      </c>
      <c r="L127" s="32">
        <f t="shared" si="20"/>
        <v>1953</v>
      </c>
    </row>
    <row r="128" spans="1:12" s="9" customFormat="1" ht="14" hidden="1" customHeight="1" outlineLevel="1">
      <c r="A128" s="11">
        <v>2005</v>
      </c>
      <c r="B128" s="12" t="s">
        <v>46</v>
      </c>
      <c r="C128" s="40">
        <v>0</v>
      </c>
      <c r="D128" s="50">
        <v>0</v>
      </c>
      <c r="E128" s="13">
        <f t="shared" si="13"/>
        <v>0</v>
      </c>
      <c r="F128" s="6"/>
      <c r="G128" s="42">
        <v>0</v>
      </c>
      <c r="H128" s="52">
        <v>5000</v>
      </c>
      <c r="I128" s="6">
        <f t="shared" si="12"/>
        <v>-5000</v>
      </c>
      <c r="J128" s="48">
        <f t="shared" si="18"/>
        <v>0</v>
      </c>
      <c r="K128" s="58">
        <f t="shared" si="19"/>
        <v>5000</v>
      </c>
      <c r="L128" s="32">
        <f t="shared" si="20"/>
        <v>5000</v>
      </c>
    </row>
    <row r="129" spans="1:12" s="9" customFormat="1" ht="14" hidden="1" customHeight="1" outlineLevel="1" collapsed="1">
      <c r="A129" s="11">
        <v>3003</v>
      </c>
      <c r="B129" s="12" t="s">
        <v>48</v>
      </c>
      <c r="C129" s="40">
        <v>0</v>
      </c>
      <c r="D129" s="50">
        <v>23322.04</v>
      </c>
      <c r="E129" s="13">
        <f t="shared" si="13"/>
        <v>-23322.04</v>
      </c>
      <c r="F129" s="6"/>
      <c r="G129" s="42">
        <v>0</v>
      </c>
      <c r="H129" s="52">
        <v>50000</v>
      </c>
      <c r="I129" s="6">
        <f t="shared" si="12"/>
        <v>-50000</v>
      </c>
      <c r="J129" s="48">
        <f t="shared" si="18"/>
        <v>0</v>
      </c>
      <c r="K129" s="58">
        <f t="shared" si="19"/>
        <v>26677.96</v>
      </c>
      <c r="L129" s="32">
        <f t="shared" si="20"/>
        <v>26677.96</v>
      </c>
    </row>
    <row r="130" spans="1:12" s="9" customFormat="1" ht="14" hidden="1" customHeight="1" outlineLevel="1" collapsed="1">
      <c r="A130" s="11">
        <v>3004</v>
      </c>
      <c r="B130" s="12" t="s">
        <v>16</v>
      </c>
      <c r="C130" s="40">
        <v>17500</v>
      </c>
      <c r="D130" s="50">
        <v>6922</v>
      </c>
      <c r="E130" s="13">
        <f t="shared" si="13"/>
        <v>10578</v>
      </c>
      <c r="F130" s="6"/>
      <c r="G130" s="42">
        <v>35000</v>
      </c>
      <c r="H130" s="52">
        <v>35000</v>
      </c>
      <c r="I130" s="6">
        <f t="shared" si="12"/>
        <v>0</v>
      </c>
      <c r="J130" s="48">
        <f t="shared" si="18"/>
        <v>17500</v>
      </c>
      <c r="K130" s="58">
        <f t="shared" si="19"/>
        <v>28078</v>
      </c>
      <c r="L130" s="32">
        <f t="shared" si="20"/>
        <v>10578</v>
      </c>
    </row>
    <row r="131" spans="1:12" s="9" customFormat="1" ht="14" hidden="1" customHeight="1" outlineLevel="1">
      <c r="A131" s="11">
        <v>4008</v>
      </c>
      <c r="B131" s="12" t="s">
        <v>78</v>
      </c>
      <c r="C131" s="40">
        <f>465683+7934</f>
        <v>473617</v>
      </c>
      <c r="D131" s="50">
        <v>167313</v>
      </c>
      <c r="E131" s="13">
        <f>C131-D131</f>
        <v>306304</v>
      </c>
      <c r="F131" s="6"/>
      <c r="G131" s="42">
        <v>415000</v>
      </c>
      <c r="H131" s="52">
        <v>400000</v>
      </c>
      <c r="I131" s="6">
        <f t="shared" si="12"/>
        <v>15000</v>
      </c>
      <c r="J131" s="48">
        <f t="shared" si="18"/>
        <v>-58617</v>
      </c>
      <c r="K131" s="58">
        <f t="shared" si="19"/>
        <v>232687</v>
      </c>
      <c r="L131" s="32">
        <f t="shared" si="20"/>
        <v>291304</v>
      </c>
    </row>
    <row r="132" spans="1:12" s="9" customFormat="1" ht="14" hidden="1" customHeight="1" outlineLevel="1">
      <c r="A132" s="11">
        <v>5011</v>
      </c>
      <c r="B132" s="12" t="s">
        <v>26</v>
      </c>
      <c r="C132" s="41">
        <v>0</v>
      </c>
      <c r="D132" s="51">
        <v>0</v>
      </c>
      <c r="E132" s="13">
        <v>0</v>
      </c>
      <c r="F132" s="6"/>
      <c r="G132" s="42">
        <v>0</v>
      </c>
      <c r="H132" s="52">
        <v>5000</v>
      </c>
      <c r="I132" s="6">
        <f t="shared" si="12"/>
        <v>-5000</v>
      </c>
      <c r="J132" s="48">
        <f t="shared" si="18"/>
        <v>0</v>
      </c>
      <c r="K132" s="58">
        <f t="shared" si="19"/>
        <v>5000</v>
      </c>
      <c r="L132" s="32">
        <f t="shared" si="20"/>
        <v>5000</v>
      </c>
    </row>
    <row r="133" spans="1:12" s="9" customFormat="1" ht="14" hidden="1" customHeight="1" outlineLevel="1" collapsed="1">
      <c r="A133" s="6">
        <v>5012</v>
      </c>
      <c r="B133" s="6" t="s">
        <v>27</v>
      </c>
      <c r="C133" s="42">
        <v>0</v>
      </c>
      <c r="D133" s="52">
        <v>0</v>
      </c>
      <c r="E133" s="6">
        <f>C133-D133</f>
        <v>0</v>
      </c>
      <c r="F133" s="6"/>
      <c r="G133" s="42">
        <v>0</v>
      </c>
      <c r="H133" s="52">
        <v>1000</v>
      </c>
      <c r="I133" s="6">
        <f t="shared" si="12"/>
        <v>-1000</v>
      </c>
      <c r="J133" s="48">
        <f t="shared" si="18"/>
        <v>0</v>
      </c>
      <c r="K133" s="58">
        <f t="shared" si="19"/>
        <v>1000</v>
      </c>
      <c r="L133" s="32">
        <f t="shared" si="20"/>
        <v>1000</v>
      </c>
    </row>
    <row r="134" spans="1:12" s="25" customFormat="1" collapsed="1">
      <c r="A134" s="20">
        <v>6</v>
      </c>
      <c r="B134" s="21" t="s">
        <v>79</v>
      </c>
      <c r="C134" s="39">
        <f>SUM(C135:C152)</f>
        <v>54443</v>
      </c>
      <c r="D134" s="49">
        <f>SUM(D135:D152)</f>
        <v>123274.8</v>
      </c>
      <c r="E134" s="22">
        <f>C134-D134</f>
        <v>-68831.8</v>
      </c>
      <c r="F134" s="23"/>
      <c r="G134" s="45">
        <f>SUM(G135:G152)</f>
        <v>120000</v>
      </c>
      <c r="H134" s="55">
        <f>SUM(H135:H152)</f>
        <v>220000</v>
      </c>
      <c r="I134" s="24">
        <f>G134-H134</f>
        <v>-100000</v>
      </c>
      <c r="J134" s="47">
        <f t="shared" si="18"/>
        <v>65557</v>
      </c>
      <c r="K134" s="57">
        <f t="shared" si="19"/>
        <v>96725.2</v>
      </c>
      <c r="L134" s="37">
        <f t="shared" si="20"/>
        <v>31168.199999999997</v>
      </c>
    </row>
    <row r="135" spans="1:12" s="9" customFormat="1" ht="14" hidden="1" customHeight="1" outlineLevel="1" collapsed="1">
      <c r="A135" s="11">
        <v>1001</v>
      </c>
      <c r="B135" s="12" t="s">
        <v>8</v>
      </c>
      <c r="C135" s="60">
        <v>24000</v>
      </c>
      <c r="D135" s="50">
        <v>0</v>
      </c>
      <c r="E135" s="13">
        <f>C135-D135</f>
        <v>24000</v>
      </c>
      <c r="F135" s="6"/>
      <c r="G135" s="42">
        <v>50000</v>
      </c>
      <c r="H135" s="52">
        <v>2000</v>
      </c>
      <c r="I135" s="6">
        <f>G135-H135</f>
        <v>48000</v>
      </c>
      <c r="J135" s="48">
        <f t="shared" si="18"/>
        <v>26000</v>
      </c>
      <c r="K135" s="58">
        <f t="shared" si="19"/>
        <v>2000</v>
      </c>
      <c r="L135" s="32">
        <f t="shared" si="20"/>
        <v>-24000</v>
      </c>
    </row>
    <row r="136" spans="1:12" s="9" customFormat="1" ht="14" hidden="1" customHeight="1" outlineLevel="1">
      <c r="A136" s="11">
        <v>1002</v>
      </c>
      <c r="B136" s="12" t="s">
        <v>103</v>
      </c>
      <c r="C136" s="40">
        <v>2943</v>
      </c>
      <c r="D136" s="50">
        <v>0</v>
      </c>
      <c r="E136" s="13">
        <v>0</v>
      </c>
      <c r="F136" s="6"/>
      <c r="G136" s="42">
        <v>0</v>
      </c>
      <c r="H136" s="52">
        <v>0</v>
      </c>
      <c r="I136" s="6">
        <f t="shared" ref="I136:I152" si="21">G136-H136</f>
        <v>0</v>
      </c>
      <c r="J136" s="48">
        <f t="shared" si="18"/>
        <v>-2943</v>
      </c>
      <c r="K136" s="58">
        <f t="shared" si="19"/>
        <v>0</v>
      </c>
      <c r="L136" s="32">
        <f t="shared" si="20"/>
        <v>0</v>
      </c>
    </row>
    <row r="137" spans="1:12" s="9" customFormat="1" ht="14" hidden="1" customHeight="1" outlineLevel="1" collapsed="1">
      <c r="A137" s="11">
        <v>1005</v>
      </c>
      <c r="B137" s="12" t="s">
        <v>39</v>
      </c>
      <c r="C137" s="60">
        <v>10000</v>
      </c>
      <c r="D137" s="50">
        <v>0</v>
      </c>
      <c r="E137" s="13">
        <f t="shared" ref="E137:E152" si="22">C137-D137</f>
        <v>10000</v>
      </c>
      <c r="F137" s="6"/>
      <c r="G137" s="42">
        <v>20000</v>
      </c>
      <c r="H137" s="52">
        <v>0</v>
      </c>
      <c r="I137" s="6">
        <f t="shared" si="21"/>
        <v>20000</v>
      </c>
      <c r="J137" s="48">
        <f t="shared" si="18"/>
        <v>10000</v>
      </c>
      <c r="K137" s="58">
        <f t="shared" si="19"/>
        <v>0</v>
      </c>
      <c r="L137" s="32">
        <f t="shared" si="20"/>
        <v>-10000</v>
      </c>
    </row>
    <row r="138" spans="1:12" s="9" customFormat="1" ht="14" hidden="1" customHeight="1" outlineLevel="1" collapsed="1">
      <c r="A138" s="11">
        <v>1006</v>
      </c>
      <c r="B138" s="12" t="s">
        <v>40</v>
      </c>
      <c r="C138" s="40">
        <v>0</v>
      </c>
      <c r="D138" s="50">
        <v>1909</v>
      </c>
      <c r="E138" s="13">
        <f t="shared" si="22"/>
        <v>-1909</v>
      </c>
      <c r="F138" s="6"/>
      <c r="G138" s="42">
        <v>0</v>
      </c>
      <c r="H138" s="52">
        <v>10000</v>
      </c>
      <c r="I138" s="6">
        <f t="shared" si="21"/>
        <v>-10000</v>
      </c>
      <c r="J138" s="48">
        <f t="shared" si="18"/>
        <v>0</v>
      </c>
      <c r="K138" s="58">
        <f t="shared" si="19"/>
        <v>8091</v>
      </c>
      <c r="L138" s="32">
        <f t="shared" si="20"/>
        <v>8091</v>
      </c>
    </row>
    <row r="139" spans="1:12" s="9" customFormat="1" ht="14" hidden="1" customHeight="1" outlineLevel="1" collapsed="1">
      <c r="A139" s="11">
        <v>1007</v>
      </c>
      <c r="B139" s="12" t="s">
        <v>41</v>
      </c>
      <c r="C139" s="40">
        <v>0</v>
      </c>
      <c r="D139" s="50">
        <v>10322</v>
      </c>
      <c r="E139" s="13">
        <f t="shared" si="22"/>
        <v>-10322</v>
      </c>
      <c r="F139" s="6"/>
      <c r="G139" s="42">
        <v>0</v>
      </c>
      <c r="H139" s="52">
        <v>15000</v>
      </c>
      <c r="I139" s="6">
        <f t="shared" si="21"/>
        <v>-15000</v>
      </c>
      <c r="J139" s="48">
        <f t="shared" si="18"/>
        <v>0</v>
      </c>
      <c r="K139" s="58">
        <f t="shared" si="19"/>
        <v>4678</v>
      </c>
      <c r="L139" s="32">
        <f t="shared" si="20"/>
        <v>4678</v>
      </c>
    </row>
    <row r="140" spans="1:12" s="9" customFormat="1" ht="14" hidden="1" customHeight="1" outlineLevel="1" collapsed="1">
      <c r="A140" s="11">
        <v>1008</v>
      </c>
      <c r="B140" s="12" t="s">
        <v>80</v>
      </c>
      <c r="C140" s="40">
        <v>0</v>
      </c>
      <c r="D140" s="50">
        <v>1004</v>
      </c>
      <c r="E140" s="13">
        <f t="shared" si="22"/>
        <v>-1004</v>
      </c>
      <c r="F140" s="6"/>
      <c r="G140" s="42">
        <v>0</v>
      </c>
      <c r="H140" s="52">
        <v>0</v>
      </c>
      <c r="I140" s="6">
        <f t="shared" si="21"/>
        <v>0</v>
      </c>
      <c r="J140" s="48">
        <f t="shared" si="18"/>
        <v>0</v>
      </c>
      <c r="K140" s="58">
        <f t="shared" si="19"/>
        <v>-1004</v>
      </c>
      <c r="L140" s="32">
        <f t="shared" si="20"/>
        <v>-1004</v>
      </c>
    </row>
    <row r="141" spans="1:12" s="9" customFormat="1" ht="14" hidden="1" customHeight="1" outlineLevel="1" collapsed="1">
      <c r="A141" s="11">
        <v>1010</v>
      </c>
      <c r="B141" s="12" t="s">
        <v>72</v>
      </c>
      <c r="C141" s="40">
        <v>0</v>
      </c>
      <c r="D141" s="50">
        <v>7000</v>
      </c>
      <c r="E141" s="13">
        <f t="shared" si="22"/>
        <v>-7000</v>
      </c>
      <c r="F141" s="6"/>
      <c r="G141" s="42">
        <v>0</v>
      </c>
      <c r="H141" s="52">
        <v>25000</v>
      </c>
      <c r="I141" s="6">
        <f t="shared" si="21"/>
        <v>-25000</v>
      </c>
      <c r="J141" s="48">
        <f t="shared" si="18"/>
        <v>0</v>
      </c>
      <c r="K141" s="58">
        <f t="shared" si="19"/>
        <v>18000</v>
      </c>
      <c r="L141" s="32">
        <f t="shared" si="20"/>
        <v>18000</v>
      </c>
    </row>
    <row r="142" spans="1:12" s="9" customFormat="1" ht="14" hidden="1" customHeight="1" outlineLevel="1" collapsed="1">
      <c r="A142" s="11">
        <v>1011</v>
      </c>
      <c r="B142" s="12" t="s">
        <v>42</v>
      </c>
      <c r="C142" s="40">
        <v>0</v>
      </c>
      <c r="D142" s="50">
        <v>1000</v>
      </c>
      <c r="E142" s="13">
        <f t="shared" si="22"/>
        <v>-1000</v>
      </c>
      <c r="F142" s="6"/>
      <c r="G142" s="42">
        <v>0</v>
      </c>
      <c r="H142" s="52">
        <v>10000</v>
      </c>
      <c r="I142" s="6">
        <f t="shared" si="21"/>
        <v>-10000</v>
      </c>
      <c r="J142" s="48">
        <f t="shared" si="18"/>
        <v>0</v>
      </c>
      <c r="K142" s="58">
        <f t="shared" si="19"/>
        <v>9000</v>
      </c>
      <c r="L142" s="32">
        <f t="shared" si="20"/>
        <v>9000</v>
      </c>
    </row>
    <row r="143" spans="1:12" s="9" customFormat="1" ht="14" hidden="1" customHeight="1" outlineLevel="1" collapsed="1">
      <c r="A143" s="11">
        <v>1014</v>
      </c>
      <c r="B143" s="12" t="s">
        <v>81</v>
      </c>
      <c r="C143" s="40">
        <v>0</v>
      </c>
      <c r="D143" s="50">
        <v>1390</v>
      </c>
      <c r="E143" s="13">
        <f t="shared" si="22"/>
        <v>-1390</v>
      </c>
      <c r="F143" s="6"/>
      <c r="G143" s="42">
        <v>0</v>
      </c>
      <c r="H143" s="52">
        <v>15000</v>
      </c>
      <c r="I143" s="6">
        <f t="shared" si="21"/>
        <v>-15000</v>
      </c>
      <c r="J143" s="48">
        <f t="shared" si="18"/>
        <v>0</v>
      </c>
      <c r="K143" s="58">
        <f t="shared" si="19"/>
        <v>13610</v>
      </c>
      <c r="L143" s="32">
        <f t="shared" si="20"/>
        <v>13610</v>
      </c>
    </row>
    <row r="144" spans="1:12" s="9" customFormat="1" ht="14" hidden="1" customHeight="1" outlineLevel="1" collapsed="1">
      <c r="A144" s="11">
        <v>1016</v>
      </c>
      <c r="B144" s="12" t="s">
        <v>10</v>
      </c>
      <c r="C144" s="40">
        <v>0</v>
      </c>
      <c r="D144" s="50">
        <v>8950</v>
      </c>
      <c r="E144" s="13">
        <f t="shared" si="22"/>
        <v>-8950</v>
      </c>
      <c r="F144" s="6"/>
      <c r="G144" s="42">
        <v>0</v>
      </c>
      <c r="H144" s="52">
        <v>15000</v>
      </c>
      <c r="I144" s="6">
        <f t="shared" si="21"/>
        <v>-15000</v>
      </c>
      <c r="J144" s="48">
        <f t="shared" si="18"/>
        <v>0</v>
      </c>
      <c r="K144" s="58">
        <f t="shared" si="19"/>
        <v>6050</v>
      </c>
      <c r="L144" s="32">
        <f t="shared" si="20"/>
        <v>6050</v>
      </c>
    </row>
    <row r="145" spans="1:12" s="9" customFormat="1" ht="14" hidden="1" customHeight="1" outlineLevel="1">
      <c r="A145" s="11">
        <v>1017</v>
      </c>
      <c r="B145" s="12" t="s">
        <v>44</v>
      </c>
      <c r="C145" s="40">
        <v>0</v>
      </c>
      <c r="D145" s="50">
        <v>1000</v>
      </c>
      <c r="E145" s="13">
        <v>0</v>
      </c>
      <c r="F145" s="6"/>
      <c r="G145" s="42">
        <v>0</v>
      </c>
      <c r="H145" s="52">
        <v>2000</v>
      </c>
      <c r="I145" s="6">
        <f t="shared" si="21"/>
        <v>-2000</v>
      </c>
      <c r="J145" s="48">
        <f t="shared" si="18"/>
        <v>0</v>
      </c>
      <c r="K145" s="58">
        <f t="shared" si="19"/>
        <v>1000</v>
      </c>
      <c r="L145" s="32">
        <f t="shared" si="20"/>
        <v>2000</v>
      </c>
    </row>
    <row r="146" spans="1:12" s="9" customFormat="1" ht="14" hidden="1" customHeight="1" outlineLevel="1">
      <c r="A146" s="11">
        <v>1019</v>
      </c>
      <c r="B146" s="12" t="s">
        <v>45</v>
      </c>
      <c r="C146" s="40">
        <v>0</v>
      </c>
      <c r="D146" s="50">
        <v>0</v>
      </c>
      <c r="E146" s="13">
        <v>0</v>
      </c>
      <c r="F146" s="6"/>
      <c r="G146" s="42">
        <v>0</v>
      </c>
      <c r="H146" s="52">
        <v>5000</v>
      </c>
      <c r="I146" s="6">
        <f t="shared" si="21"/>
        <v>-5000</v>
      </c>
      <c r="J146" s="48">
        <f t="shared" si="18"/>
        <v>0</v>
      </c>
      <c r="K146" s="58">
        <f t="shared" si="19"/>
        <v>5000</v>
      </c>
      <c r="L146" s="32">
        <f t="shared" si="20"/>
        <v>5000</v>
      </c>
    </row>
    <row r="147" spans="1:12" s="9" customFormat="1" ht="14" hidden="1" customHeight="1" outlineLevel="1">
      <c r="A147" s="11">
        <v>2005</v>
      </c>
      <c r="B147" s="12" t="s">
        <v>46</v>
      </c>
      <c r="C147" s="40">
        <v>0</v>
      </c>
      <c r="D147" s="50">
        <v>0</v>
      </c>
      <c r="E147" s="13">
        <v>0</v>
      </c>
      <c r="F147" s="6"/>
      <c r="G147" s="42">
        <v>0</v>
      </c>
      <c r="H147" s="52">
        <v>5000</v>
      </c>
      <c r="I147" s="6">
        <f t="shared" si="21"/>
        <v>-5000</v>
      </c>
      <c r="J147" s="48">
        <f t="shared" si="18"/>
        <v>0</v>
      </c>
      <c r="K147" s="58">
        <f t="shared" si="19"/>
        <v>5000</v>
      </c>
      <c r="L147" s="32">
        <f t="shared" si="20"/>
        <v>5000</v>
      </c>
    </row>
    <row r="148" spans="1:12" s="9" customFormat="1" ht="14" hidden="1" customHeight="1" outlineLevel="1" collapsed="1">
      <c r="A148" s="11">
        <v>3003</v>
      </c>
      <c r="B148" s="12" t="s">
        <v>48</v>
      </c>
      <c r="C148" s="40">
        <v>0</v>
      </c>
      <c r="D148" s="59">
        <v>69937.600000000006</v>
      </c>
      <c r="E148" s="13">
        <f t="shared" si="22"/>
        <v>-69937.600000000006</v>
      </c>
      <c r="F148" s="6"/>
      <c r="G148" s="42">
        <v>0</v>
      </c>
      <c r="H148" s="52">
        <v>55000</v>
      </c>
      <c r="I148" s="6">
        <f t="shared" si="21"/>
        <v>-55000</v>
      </c>
      <c r="J148" s="48">
        <f t="shared" si="18"/>
        <v>0</v>
      </c>
      <c r="K148" s="58">
        <f t="shared" si="19"/>
        <v>-14937.600000000006</v>
      </c>
      <c r="L148" s="32">
        <f t="shared" si="20"/>
        <v>-14937.600000000006</v>
      </c>
    </row>
    <row r="149" spans="1:12" s="9" customFormat="1" ht="14" hidden="1" customHeight="1" outlineLevel="1" collapsed="1">
      <c r="A149" s="11">
        <v>3004</v>
      </c>
      <c r="B149" s="12" t="s">
        <v>16</v>
      </c>
      <c r="C149" s="40">
        <v>17500</v>
      </c>
      <c r="D149" s="50">
        <v>20618</v>
      </c>
      <c r="E149" s="13">
        <f t="shared" si="22"/>
        <v>-3118</v>
      </c>
      <c r="F149" s="6"/>
      <c r="G149" s="42">
        <v>35000</v>
      </c>
      <c r="H149" s="52">
        <v>35000</v>
      </c>
      <c r="I149" s="6">
        <f t="shared" si="21"/>
        <v>0</v>
      </c>
      <c r="J149" s="48">
        <f t="shared" si="18"/>
        <v>17500</v>
      </c>
      <c r="K149" s="58">
        <f t="shared" si="19"/>
        <v>14382</v>
      </c>
      <c r="L149" s="32">
        <f t="shared" si="20"/>
        <v>-3118</v>
      </c>
    </row>
    <row r="150" spans="1:12" s="9" customFormat="1" ht="14" hidden="1" customHeight="1" outlineLevel="1">
      <c r="A150" s="11">
        <v>4010</v>
      </c>
      <c r="B150" s="12" t="s">
        <v>125</v>
      </c>
      <c r="C150" s="40">
        <v>0</v>
      </c>
      <c r="D150" s="50">
        <v>0</v>
      </c>
      <c r="E150" s="13">
        <v>0</v>
      </c>
      <c r="F150" s="6"/>
      <c r="G150" s="42">
        <v>15000</v>
      </c>
      <c r="H150" s="52">
        <v>15000</v>
      </c>
      <c r="I150" s="6">
        <f t="shared" si="21"/>
        <v>0</v>
      </c>
      <c r="J150" s="48">
        <f t="shared" si="18"/>
        <v>15000</v>
      </c>
      <c r="K150" s="58">
        <f t="shared" si="19"/>
        <v>15000</v>
      </c>
      <c r="L150" s="32">
        <f t="shared" si="20"/>
        <v>0</v>
      </c>
    </row>
    <row r="151" spans="1:12" s="9" customFormat="1" ht="14" hidden="1" customHeight="1" outlineLevel="1">
      <c r="A151" s="11">
        <v>5011</v>
      </c>
      <c r="B151" s="12" t="s">
        <v>26</v>
      </c>
      <c r="C151" s="40">
        <v>0</v>
      </c>
      <c r="D151" s="50">
        <v>0</v>
      </c>
      <c r="E151" s="13">
        <v>0</v>
      </c>
      <c r="F151" s="6"/>
      <c r="G151" s="42">
        <v>0</v>
      </c>
      <c r="H151" s="52">
        <v>10000</v>
      </c>
      <c r="I151" s="6">
        <f t="shared" si="21"/>
        <v>-10000</v>
      </c>
      <c r="J151" s="48">
        <f t="shared" si="18"/>
        <v>0</v>
      </c>
      <c r="K151" s="58">
        <f t="shared" si="19"/>
        <v>10000</v>
      </c>
      <c r="L151" s="32">
        <f t="shared" si="20"/>
        <v>10000</v>
      </c>
    </row>
    <row r="152" spans="1:12" s="9" customFormat="1" ht="14" hidden="1" customHeight="1" outlineLevel="1" collapsed="1">
      <c r="A152" s="11">
        <v>5012</v>
      </c>
      <c r="B152" s="12" t="s">
        <v>27</v>
      </c>
      <c r="C152" s="40">
        <v>0</v>
      </c>
      <c r="D152" s="50">
        <v>144.19999999999999</v>
      </c>
      <c r="E152" s="13">
        <f t="shared" si="22"/>
        <v>-144.19999999999999</v>
      </c>
      <c r="F152" s="6"/>
      <c r="G152" s="42">
        <v>0</v>
      </c>
      <c r="H152" s="52">
        <v>1000</v>
      </c>
      <c r="I152" s="6">
        <f t="shared" si="21"/>
        <v>-1000</v>
      </c>
      <c r="J152" s="48">
        <f t="shared" si="18"/>
        <v>0</v>
      </c>
      <c r="K152" s="58">
        <f t="shared" si="19"/>
        <v>855.8</v>
      </c>
      <c r="L152" s="32">
        <f t="shared" si="20"/>
        <v>855.8</v>
      </c>
    </row>
    <row r="153" spans="1:12" s="25" customFormat="1" collapsed="1">
      <c r="A153" s="20">
        <v>7</v>
      </c>
      <c r="B153" s="21" t="s">
        <v>82</v>
      </c>
      <c r="C153" s="39">
        <f>SUM(C154:C169)</f>
        <v>404850</v>
      </c>
      <c r="D153" s="49">
        <f>SUM(D154:D169)</f>
        <v>255821</v>
      </c>
      <c r="E153" s="22">
        <f>C153-D153</f>
        <v>149029</v>
      </c>
      <c r="F153" s="23"/>
      <c r="G153" s="45">
        <f>SUM(G154:G169)</f>
        <v>288000</v>
      </c>
      <c r="H153" s="55">
        <f>SUM(H154:H169)</f>
        <v>305000</v>
      </c>
      <c r="I153" s="24">
        <f>G153-H153</f>
        <v>-17000</v>
      </c>
      <c r="J153" s="47">
        <f t="shared" si="18"/>
        <v>-116850</v>
      </c>
      <c r="K153" s="57">
        <f t="shared" si="19"/>
        <v>49179</v>
      </c>
      <c r="L153" s="37">
        <f t="shared" si="20"/>
        <v>166029</v>
      </c>
    </row>
    <row r="154" spans="1:12" s="9" customFormat="1" ht="14" hidden="1" customHeight="1" outlineLevel="1" collapsed="1">
      <c r="A154" s="11">
        <v>301</v>
      </c>
      <c r="B154" s="61" t="s">
        <v>54</v>
      </c>
      <c r="C154" s="40">
        <v>27750</v>
      </c>
      <c r="D154" s="50">
        <v>56682</v>
      </c>
      <c r="E154" s="13">
        <f>C154-D154</f>
        <v>-28932</v>
      </c>
      <c r="F154" s="6"/>
      <c r="G154" s="42">
        <v>0</v>
      </c>
      <c r="H154" s="52">
        <v>50000</v>
      </c>
      <c r="I154" s="6">
        <f>G154-H154</f>
        <v>-50000</v>
      </c>
      <c r="J154" s="48">
        <f t="shared" si="18"/>
        <v>-27750</v>
      </c>
      <c r="K154" s="58">
        <f t="shared" si="19"/>
        <v>-6682</v>
      </c>
      <c r="L154" s="32">
        <f t="shared" si="20"/>
        <v>21068</v>
      </c>
    </row>
    <row r="155" spans="1:12" s="9" customFormat="1" ht="14" hidden="1" customHeight="1" outlineLevel="1" collapsed="1">
      <c r="A155" s="11">
        <v>1001</v>
      </c>
      <c r="B155" s="12" t="s">
        <v>8</v>
      </c>
      <c r="C155" s="40">
        <v>355500</v>
      </c>
      <c r="D155" s="50">
        <v>0</v>
      </c>
      <c r="E155" s="13">
        <f t="shared" ref="E155:E169" si="23">C155-D155</f>
        <v>355500</v>
      </c>
      <c r="F155" s="6"/>
      <c r="G155" s="42">
        <v>258000</v>
      </c>
      <c r="H155" s="52">
        <v>10000</v>
      </c>
      <c r="I155" s="6">
        <f t="shared" ref="I155:I169" si="24">G155-H155</f>
        <v>248000</v>
      </c>
      <c r="J155" s="48">
        <f t="shared" si="18"/>
        <v>-97500</v>
      </c>
      <c r="K155" s="58">
        <f t="shared" si="19"/>
        <v>10000</v>
      </c>
      <c r="L155" s="32">
        <f t="shared" si="20"/>
        <v>107500</v>
      </c>
    </row>
    <row r="156" spans="1:12" s="9" customFormat="1" ht="14" hidden="1" customHeight="1" outlineLevel="1">
      <c r="A156" s="11">
        <v>1004</v>
      </c>
      <c r="B156" s="12" t="s">
        <v>118</v>
      </c>
      <c r="C156" s="60">
        <v>0</v>
      </c>
      <c r="D156" s="50">
        <v>0</v>
      </c>
      <c r="E156" s="13">
        <f t="shared" si="23"/>
        <v>0</v>
      </c>
      <c r="F156" s="6"/>
      <c r="G156" s="42">
        <v>0</v>
      </c>
      <c r="H156" s="52">
        <v>0</v>
      </c>
      <c r="I156" s="6">
        <f t="shared" si="24"/>
        <v>0</v>
      </c>
      <c r="J156" s="48">
        <f t="shared" si="18"/>
        <v>0</v>
      </c>
      <c r="K156" s="58">
        <f t="shared" si="19"/>
        <v>0</v>
      </c>
      <c r="L156" s="32">
        <f t="shared" si="20"/>
        <v>0</v>
      </c>
    </row>
    <row r="157" spans="1:12" s="9" customFormat="1" ht="14" hidden="1" customHeight="1" outlineLevel="1">
      <c r="A157" s="11">
        <v>1006</v>
      </c>
      <c r="B157" s="12" t="s">
        <v>119</v>
      </c>
      <c r="C157" s="40">
        <v>0</v>
      </c>
      <c r="D157" s="50">
        <v>0</v>
      </c>
      <c r="E157" s="13">
        <f t="shared" si="23"/>
        <v>0</v>
      </c>
      <c r="F157" s="6"/>
      <c r="G157" s="42">
        <v>0</v>
      </c>
      <c r="H157" s="52">
        <v>0</v>
      </c>
      <c r="I157" s="6">
        <f t="shared" si="24"/>
        <v>0</v>
      </c>
      <c r="J157" s="48">
        <f t="shared" si="18"/>
        <v>0</v>
      </c>
      <c r="K157" s="58">
        <f t="shared" si="19"/>
        <v>0</v>
      </c>
      <c r="L157" s="32">
        <f t="shared" si="20"/>
        <v>0</v>
      </c>
    </row>
    <row r="158" spans="1:12" s="9" customFormat="1" ht="14" hidden="1" customHeight="1" outlineLevel="1" collapsed="1">
      <c r="A158" s="11">
        <v>1007</v>
      </c>
      <c r="B158" s="12" t="s">
        <v>41</v>
      </c>
      <c r="C158" s="40">
        <v>0</v>
      </c>
      <c r="D158" s="50">
        <v>36283</v>
      </c>
      <c r="E158" s="13">
        <f t="shared" si="23"/>
        <v>-36283</v>
      </c>
      <c r="F158" s="6"/>
      <c r="G158" s="42">
        <v>0</v>
      </c>
      <c r="H158" s="52">
        <v>40000</v>
      </c>
      <c r="I158" s="6">
        <f t="shared" si="24"/>
        <v>-40000</v>
      </c>
      <c r="J158" s="48">
        <f t="shared" si="18"/>
        <v>0</v>
      </c>
      <c r="K158" s="58">
        <f t="shared" si="19"/>
        <v>3717</v>
      </c>
      <c r="L158" s="32">
        <f t="shared" si="20"/>
        <v>3717</v>
      </c>
    </row>
    <row r="159" spans="1:12" s="9" customFormat="1" ht="14" hidden="1" customHeight="1" outlineLevel="1">
      <c r="A159" s="11">
        <v>1008</v>
      </c>
      <c r="B159" s="12" t="s">
        <v>120</v>
      </c>
      <c r="C159" s="40">
        <v>0</v>
      </c>
      <c r="D159" s="50">
        <v>0</v>
      </c>
      <c r="E159" s="13">
        <f t="shared" si="23"/>
        <v>0</v>
      </c>
      <c r="F159" s="6"/>
      <c r="G159" s="42">
        <v>0</v>
      </c>
      <c r="H159" s="52">
        <v>7000</v>
      </c>
      <c r="I159" s="6">
        <f t="shared" si="24"/>
        <v>-7000</v>
      </c>
      <c r="J159" s="48">
        <f t="shared" si="18"/>
        <v>0</v>
      </c>
      <c r="K159" s="58">
        <f t="shared" si="19"/>
        <v>7000</v>
      </c>
      <c r="L159" s="32">
        <f t="shared" si="20"/>
        <v>7000</v>
      </c>
    </row>
    <row r="160" spans="1:12" s="9" customFormat="1" ht="14" hidden="1" customHeight="1" outlineLevel="1" collapsed="1">
      <c r="A160" s="11">
        <v>1010</v>
      </c>
      <c r="B160" s="12" t="s">
        <v>72</v>
      </c>
      <c r="C160" s="40">
        <v>0</v>
      </c>
      <c r="D160" s="59">
        <v>80550</v>
      </c>
      <c r="E160" s="13">
        <f t="shared" si="23"/>
        <v>-80550</v>
      </c>
      <c r="F160" s="6"/>
      <c r="G160" s="42">
        <v>0</v>
      </c>
      <c r="H160" s="52">
        <v>85000</v>
      </c>
      <c r="I160" s="6">
        <f t="shared" si="24"/>
        <v>-85000</v>
      </c>
      <c r="J160" s="48">
        <f t="shared" si="18"/>
        <v>0</v>
      </c>
      <c r="K160" s="58">
        <f t="shared" si="19"/>
        <v>4450</v>
      </c>
      <c r="L160" s="32">
        <f t="shared" si="20"/>
        <v>4450</v>
      </c>
    </row>
    <row r="161" spans="1:12" s="9" customFormat="1" ht="14" hidden="1" customHeight="1" outlineLevel="1" collapsed="1">
      <c r="A161" s="11">
        <v>1011</v>
      </c>
      <c r="B161" s="12" t="s">
        <v>42</v>
      </c>
      <c r="C161" s="40">
        <v>0</v>
      </c>
      <c r="D161" s="50">
        <v>6600</v>
      </c>
      <c r="E161" s="13">
        <f t="shared" si="23"/>
        <v>-6600</v>
      </c>
      <c r="F161" s="6"/>
      <c r="G161" s="42">
        <v>0</v>
      </c>
      <c r="H161" s="52">
        <v>6000</v>
      </c>
      <c r="I161" s="6">
        <f t="shared" si="24"/>
        <v>-6000</v>
      </c>
      <c r="J161" s="48">
        <f t="shared" si="18"/>
        <v>0</v>
      </c>
      <c r="K161" s="58">
        <f t="shared" si="19"/>
        <v>-600</v>
      </c>
      <c r="L161" s="32">
        <f t="shared" si="20"/>
        <v>-600</v>
      </c>
    </row>
    <row r="162" spans="1:12" s="9" customFormat="1" ht="14" hidden="1" customHeight="1" outlineLevel="1" collapsed="1">
      <c r="A162" s="11">
        <v>1013</v>
      </c>
      <c r="B162" s="12" t="s">
        <v>43</v>
      </c>
      <c r="C162" s="40">
        <v>21600</v>
      </c>
      <c r="D162" s="50">
        <v>25800</v>
      </c>
      <c r="E162" s="13">
        <f t="shared" si="23"/>
        <v>-4200</v>
      </c>
      <c r="F162" s="6"/>
      <c r="G162" s="42">
        <v>30000</v>
      </c>
      <c r="H162" s="52">
        <v>30000</v>
      </c>
      <c r="I162" s="6">
        <f t="shared" si="24"/>
        <v>0</v>
      </c>
      <c r="J162" s="48">
        <f t="shared" si="18"/>
        <v>8400</v>
      </c>
      <c r="K162" s="58">
        <f t="shared" si="19"/>
        <v>4200</v>
      </c>
      <c r="L162" s="32">
        <f t="shared" si="20"/>
        <v>-4200</v>
      </c>
    </row>
    <row r="163" spans="1:12" s="9" customFormat="1" ht="14" hidden="1" customHeight="1" outlineLevel="1">
      <c r="A163" s="11">
        <v>1014</v>
      </c>
      <c r="B163" s="12" t="s">
        <v>81</v>
      </c>
      <c r="C163" s="40">
        <v>0</v>
      </c>
      <c r="D163" s="50">
        <v>0</v>
      </c>
      <c r="E163" s="13">
        <f t="shared" si="23"/>
        <v>0</v>
      </c>
      <c r="F163" s="6"/>
      <c r="G163" s="42">
        <v>0</v>
      </c>
      <c r="H163" s="52">
        <v>0</v>
      </c>
      <c r="I163" s="6">
        <f t="shared" si="24"/>
        <v>0</v>
      </c>
      <c r="J163" s="48">
        <f t="shared" si="18"/>
        <v>0</v>
      </c>
      <c r="K163" s="58">
        <f t="shared" si="19"/>
        <v>0</v>
      </c>
      <c r="L163" s="32">
        <f t="shared" si="20"/>
        <v>0</v>
      </c>
    </row>
    <row r="164" spans="1:12" s="9" customFormat="1" ht="14" hidden="1" customHeight="1" outlineLevel="1">
      <c r="A164" s="11">
        <v>1015</v>
      </c>
      <c r="B164" s="12" t="s">
        <v>140</v>
      </c>
      <c r="C164" s="40">
        <v>0</v>
      </c>
      <c r="D164" s="50">
        <v>500</v>
      </c>
      <c r="E164" s="13">
        <f t="shared" si="23"/>
        <v>-500</v>
      </c>
      <c r="F164" s="6"/>
      <c r="G164" s="42">
        <v>0</v>
      </c>
      <c r="H164" s="52">
        <v>0</v>
      </c>
      <c r="I164" s="6">
        <f t="shared" si="24"/>
        <v>0</v>
      </c>
      <c r="J164" s="48">
        <f t="shared" si="18"/>
        <v>0</v>
      </c>
      <c r="K164" s="58">
        <f t="shared" si="19"/>
        <v>-500</v>
      </c>
      <c r="L164" s="32">
        <f t="shared" si="20"/>
        <v>-500</v>
      </c>
    </row>
    <row r="165" spans="1:12" s="9" customFormat="1" ht="14" hidden="1" customHeight="1" outlineLevel="1" collapsed="1">
      <c r="A165" s="11">
        <v>1016</v>
      </c>
      <c r="B165" s="12" t="s">
        <v>10</v>
      </c>
      <c r="C165" s="40">
        <v>0</v>
      </c>
      <c r="D165" s="50">
        <v>46156</v>
      </c>
      <c r="E165" s="13">
        <f t="shared" si="23"/>
        <v>-46156</v>
      </c>
      <c r="F165" s="6"/>
      <c r="G165" s="42">
        <v>0</v>
      </c>
      <c r="H165" s="52">
        <v>60000</v>
      </c>
      <c r="I165" s="6">
        <f t="shared" si="24"/>
        <v>-60000</v>
      </c>
      <c r="J165" s="48">
        <f t="shared" si="18"/>
        <v>0</v>
      </c>
      <c r="K165" s="58">
        <f t="shared" si="19"/>
        <v>13844</v>
      </c>
      <c r="L165" s="32">
        <f t="shared" si="20"/>
        <v>13844</v>
      </c>
    </row>
    <row r="166" spans="1:12" s="9" customFormat="1" ht="14" hidden="1" customHeight="1" outlineLevel="1">
      <c r="A166" s="11">
        <v>1017</v>
      </c>
      <c r="B166" s="12" t="s">
        <v>44</v>
      </c>
      <c r="C166" s="40">
        <v>0</v>
      </c>
      <c r="D166" s="50">
        <v>3250</v>
      </c>
      <c r="E166" s="13">
        <f t="shared" si="23"/>
        <v>-3250</v>
      </c>
      <c r="F166" s="6"/>
      <c r="G166" s="42">
        <v>0</v>
      </c>
      <c r="H166" s="52">
        <v>2000</v>
      </c>
      <c r="I166" s="6">
        <f t="shared" si="24"/>
        <v>-2000</v>
      </c>
      <c r="J166" s="48">
        <f t="shared" si="18"/>
        <v>0</v>
      </c>
      <c r="K166" s="58">
        <f t="shared" si="19"/>
        <v>-1250</v>
      </c>
      <c r="L166" s="32">
        <f t="shared" si="20"/>
        <v>-1250</v>
      </c>
    </row>
    <row r="167" spans="1:12" s="9" customFormat="1" ht="14" hidden="1" customHeight="1" outlineLevel="1">
      <c r="A167" s="11">
        <v>2005</v>
      </c>
      <c r="B167" s="19" t="s">
        <v>46</v>
      </c>
      <c r="C167" s="43">
        <v>0</v>
      </c>
      <c r="D167" s="50">
        <v>0</v>
      </c>
      <c r="E167" s="13">
        <f t="shared" si="23"/>
        <v>0</v>
      </c>
      <c r="F167" s="18"/>
      <c r="G167" s="46">
        <v>0</v>
      </c>
      <c r="H167" s="56">
        <v>10000</v>
      </c>
      <c r="I167" s="6">
        <f t="shared" si="24"/>
        <v>-10000</v>
      </c>
      <c r="J167" s="48">
        <f t="shared" si="18"/>
        <v>0</v>
      </c>
      <c r="K167" s="58">
        <f t="shared" si="19"/>
        <v>10000</v>
      </c>
      <c r="L167" s="32">
        <f t="shared" si="20"/>
        <v>10000</v>
      </c>
    </row>
    <row r="168" spans="1:12" s="9" customFormat="1" ht="14" hidden="1" customHeight="1" outlineLevel="1">
      <c r="A168" s="11">
        <v>2006</v>
      </c>
      <c r="B168" s="19" t="s">
        <v>47</v>
      </c>
      <c r="C168" s="43">
        <v>0</v>
      </c>
      <c r="D168" s="50">
        <v>0</v>
      </c>
      <c r="E168" s="13">
        <f t="shared" si="23"/>
        <v>0</v>
      </c>
      <c r="F168" s="18"/>
      <c r="G168" s="46">
        <v>0</v>
      </c>
      <c r="H168" s="56">
        <v>5000</v>
      </c>
      <c r="I168" s="6">
        <f t="shared" si="24"/>
        <v>-5000</v>
      </c>
      <c r="J168" s="48">
        <f t="shared" si="18"/>
        <v>0</v>
      </c>
      <c r="K168" s="58">
        <f t="shared" si="19"/>
        <v>5000</v>
      </c>
      <c r="L168" s="32">
        <f t="shared" si="20"/>
        <v>5000</v>
      </c>
    </row>
    <row r="169" spans="1:12" s="9" customFormat="1" ht="14" hidden="1" customHeight="1" outlineLevel="1" collapsed="1">
      <c r="A169" s="16">
        <v>3007</v>
      </c>
      <c r="B169" s="17" t="s">
        <v>121</v>
      </c>
      <c r="C169" s="62">
        <v>0</v>
      </c>
      <c r="D169" s="53">
        <v>0</v>
      </c>
      <c r="E169" s="13">
        <f t="shared" si="23"/>
        <v>0</v>
      </c>
      <c r="F169" s="18">
        <v>0</v>
      </c>
      <c r="G169" s="46">
        <v>0</v>
      </c>
      <c r="H169" s="56">
        <v>0</v>
      </c>
      <c r="I169" s="6">
        <f t="shared" si="24"/>
        <v>0</v>
      </c>
      <c r="J169" s="48">
        <f t="shared" si="18"/>
        <v>0</v>
      </c>
      <c r="K169" s="58">
        <f t="shared" si="19"/>
        <v>0</v>
      </c>
      <c r="L169" s="32">
        <f t="shared" si="20"/>
        <v>0</v>
      </c>
    </row>
    <row r="170" spans="1:12" s="25" customFormat="1" collapsed="1">
      <c r="A170" s="26">
        <v>8</v>
      </c>
      <c r="B170" s="27" t="s">
        <v>84</v>
      </c>
      <c r="C170" s="44">
        <f>SUM(C171:C184)</f>
        <v>220049</v>
      </c>
      <c r="D170" s="54">
        <f>SUM(D171:D184)</f>
        <v>109949.91</v>
      </c>
      <c r="E170" s="28">
        <f>C170-D170</f>
        <v>110099.09</v>
      </c>
      <c r="F170" s="24"/>
      <c r="G170" s="45">
        <f>SUM(G171:G184)</f>
        <v>212000</v>
      </c>
      <c r="H170" s="55">
        <f>SUM(H171:H184)</f>
        <v>110000</v>
      </c>
      <c r="I170" s="24">
        <f>G170-H170</f>
        <v>102000</v>
      </c>
      <c r="J170" s="47">
        <f t="shared" si="18"/>
        <v>-8049</v>
      </c>
      <c r="K170" s="57">
        <f t="shared" si="19"/>
        <v>50.089999999996508</v>
      </c>
      <c r="L170" s="37">
        <f t="shared" si="20"/>
        <v>8099.0899999999965</v>
      </c>
    </row>
    <row r="171" spans="1:12" s="9" customFormat="1" ht="14" hidden="1" customHeight="1" outlineLevel="1" collapsed="1">
      <c r="A171" s="11">
        <v>0</v>
      </c>
      <c r="B171" s="12" t="s">
        <v>4</v>
      </c>
      <c r="C171" s="40">
        <v>0</v>
      </c>
      <c r="D171" s="50">
        <v>0</v>
      </c>
      <c r="E171" s="13">
        <f>C171-D171</f>
        <v>0</v>
      </c>
      <c r="F171" s="6"/>
      <c r="G171" s="42">
        <v>0</v>
      </c>
      <c r="H171" s="52">
        <v>0</v>
      </c>
      <c r="I171" s="23">
        <f t="shared" ref="I171:I184" si="25">G171-H171</f>
        <v>0</v>
      </c>
      <c r="J171" s="48">
        <f t="shared" si="18"/>
        <v>0</v>
      </c>
      <c r="K171" s="58">
        <f t="shared" si="19"/>
        <v>0</v>
      </c>
      <c r="L171" s="32">
        <f t="shared" si="20"/>
        <v>0</v>
      </c>
    </row>
    <row r="172" spans="1:12" s="9" customFormat="1" ht="14" hidden="1" customHeight="1" outlineLevel="1" collapsed="1">
      <c r="A172" s="11">
        <v>1001</v>
      </c>
      <c r="B172" s="12" t="s">
        <v>8</v>
      </c>
      <c r="C172" s="60">
        <v>213999</v>
      </c>
      <c r="D172" s="50">
        <v>0</v>
      </c>
      <c r="E172" s="13">
        <f t="shared" ref="E172:E184" si="26">C172-D172</f>
        <v>213999</v>
      </c>
      <c r="F172" s="6"/>
      <c r="G172" s="42">
        <v>177000</v>
      </c>
      <c r="H172" s="52">
        <v>7000</v>
      </c>
      <c r="I172" s="23">
        <f t="shared" si="25"/>
        <v>170000</v>
      </c>
      <c r="J172" s="48">
        <f t="shared" si="18"/>
        <v>-36999</v>
      </c>
      <c r="K172" s="58">
        <f t="shared" si="19"/>
        <v>7000</v>
      </c>
      <c r="L172" s="32">
        <f t="shared" si="20"/>
        <v>43999</v>
      </c>
    </row>
    <row r="173" spans="1:12" s="9" customFormat="1" ht="14" hidden="1" customHeight="1" outlineLevel="1" collapsed="1">
      <c r="A173" s="11">
        <v>1004</v>
      </c>
      <c r="B173" s="12" t="s">
        <v>38</v>
      </c>
      <c r="C173" s="40">
        <v>0</v>
      </c>
      <c r="D173" s="50">
        <v>30000</v>
      </c>
      <c r="E173" s="13">
        <f t="shared" si="26"/>
        <v>-30000</v>
      </c>
      <c r="F173" s="6"/>
      <c r="G173" s="42">
        <v>0</v>
      </c>
      <c r="H173" s="52">
        <v>30000</v>
      </c>
      <c r="I173" s="23">
        <f t="shared" si="25"/>
        <v>-30000</v>
      </c>
      <c r="J173" s="48">
        <f t="shared" si="18"/>
        <v>0</v>
      </c>
      <c r="K173" s="58">
        <f t="shared" si="19"/>
        <v>0</v>
      </c>
      <c r="L173" s="32">
        <f t="shared" si="20"/>
        <v>0</v>
      </c>
    </row>
    <row r="174" spans="1:12" s="9" customFormat="1" ht="14" hidden="1" customHeight="1" outlineLevel="1" collapsed="1">
      <c r="A174" s="11">
        <v>1007</v>
      </c>
      <c r="B174" s="12" t="s">
        <v>41</v>
      </c>
      <c r="C174" s="40">
        <v>0</v>
      </c>
      <c r="D174" s="59">
        <v>44475</v>
      </c>
      <c r="E174" s="13">
        <f t="shared" si="26"/>
        <v>-44475</v>
      </c>
      <c r="F174" s="6"/>
      <c r="G174" s="42">
        <v>0</v>
      </c>
      <c r="H174" s="52">
        <v>0</v>
      </c>
      <c r="I174" s="23">
        <f t="shared" si="25"/>
        <v>0</v>
      </c>
      <c r="J174" s="48">
        <f t="shared" si="18"/>
        <v>0</v>
      </c>
      <c r="K174" s="58">
        <f t="shared" si="19"/>
        <v>-44475</v>
      </c>
      <c r="L174" s="32">
        <f t="shared" si="20"/>
        <v>-44475</v>
      </c>
    </row>
    <row r="175" spans="1:12" s="9" customFormat="1" ht="14" hidden="1" customHeight="1" outlineLevel="1" collapsed="1">
      <c r="A175" s="11">
        <v>1011</v>
      </c>
      <c r="B175" s="12" t="s">
        <v>42</v>
      </c>
      <c r="C175" s="40">
        <v>0</v>
      </c>
      <c r="D175" s="50">
        <v>2936</v>
      </c>
      <c r="E175" s="13">
        <f t="shared" si="26"/>
        <v>-2936</v>
      </c>
      <c r="F175" s="6"/>
      <c r="G175" s="42">
        <v>0</v>
      </c>
      <c r="H175" s="52">
        <v>0</v>
      </c>
      <c r="I175" s="23">
        <f t="shared" si="25"/>
        <v>0</v>
      </c>
      <c r="J175" s="48">
        <f t="shared" si="18"/>
        <v>0</v>
      </c>
      <c r="K175" s="58">
        <f t="shared" si="19"/>
        <v>-2936</v>
      </c>
      <c r="L175" s="32">
        <f t="shared" si="20"/>
        <v>-2936</v>
      </c>
    </row>
    <row r="176" spans="1:12" s="9" customFormat="1" ht="14" hidden="1" customHeight="1" outlineLevel="1" collapsed="1">
      <c r="A176" s="11">
        <v>1012</v>
      </c>
      <c r="B176" s="12" t="s">
        <v>9</v>
      </c>
      <c r="C176" s="40">
        <v>0</v>
      </c>
      <c r="D176" s="50">
        <v>6500</v>
      </c>
      <c r="E176" s="13">
        <f t="shared" si="26"/>
        <v>-6500</v>
      </c>
      <c r="F176" s="6"/>
      <c r="G176" s="42">
        <v>0</v>
      </c>
      <c r="H176" s="52">
        <v>7000</v>
      </c>
      <c r="I176" s="23">
        <f t="shared" si="25"/>
        <v>-7000</v>
      </c>
      <c r="J176" s="48">
        <f t="shared" si="18"/>
        <v>0</v>
      </c>
      <c r="K176" s="58">
        <f t="shared" si="19"/>
        <v>500</v>
      </c>
      <c r="L176" s="32">
        <f t="shared" si="20"/>
        <v>500</v>
      </c>
    </row>
    <row r="177" spans="1:12" s="9" customFormat="1" ht="14" hidden="1" customHeight="1" outlineLevel="1" collapsed="1">
      <c r="A177" s="11">
        <v>1019</v>
      </c>
      <c r="B177" s="12" t="s">
        <v>45</v>
      </c>
      <c r="C177" s="40">
        <v>3850</v>
      </c>
      <c r="D177" s="50">
        <v>828.66</v>
      </c>
      <c r="E177" s="13">
        <f t="shared" si="26"/>
        <v>3021.34</v>
      </c>
      <c r="F177" s="6"/>
      <c r="G177" s="42">
        <v>0</v>
      </c>
      <c r="H177" s="52">
        <v>19000</v>
      </c>
      <c r="I177" s="23">
        <f t="shared" si="25"/>
        <v>-19000</v>
      </c>
      <c r="J177" s="48">
        <f t="shared" si="18"/>
        <v>-3850</v>
      </c>
      <c r="K177" s="58">
        <f t="shared" si="19"/>
        <v>18171.34</v>
      </c>
      <c r="L177" s="32">
        <f t="shared" si="20"/>
        <v>22021.34</v>
      </c>
    </row>
    <row r="178" spans="1:12" s="9" customFormat="1" ht="14" hidden="1" customHeight="1" outlineLevel="1" collapsed="1">
      <c r="A178" s="11">
        <v>2005</v>
      </c>
      <c r="B178" s="12" t="s">
        <v>46</v>
      </c>
      <c r="C178" s="40">
        <v>0</v>
      </c>
      <c r="D178" s="50">
        <v>12000</v>
      </c>
      <c r="E178" s="13">
        <f t="shared" si="26"/>
        <v>-12000</v>
      </c>
      <c r="F178" s="6"/>
      <c r="G178" s="42">
        <v>0</v>
      </c>
      <c r="H178" s="52">
        <v>12000</v>
      </c>
      <c r="I178" s="23">
        <f t="shared" si="25"/>
        <v>-12000</v>
      </c>
      <c r="J178" s="48">
        <f t="shared" si="18"/>
        <v>0</v>
      </c>
      <c r="K178" s="58">
        <f t="shared" si="19"/>
        <v>0</v>
      </c>
      <c r="L178" s="32">
        <f t="shared" si="20"/>
        <v>0</v>
      </c>
    </row>
    <row r="179" spans="1:12" s="9" customFormat="1" ht="14" hidden="1" customHeight="1" outlineLevel="1">
      <c r="A179" s="11">
        <v>3012</v>
      </c>
      <c r="B179" s="12" t="s">
        <v>127</v>
      </c>
      <c r="C179" s="60">
        <v>0</v>
      </c>
      <c r="D179" s="50">
        <v>0</v>
      </c>
      <c r="E179" s="13">
        <f>C179-D179</f>
        <v>0</v>
      </c>
      <c r="F179" s="6"/>
      <c r="G179" s="42">
        <v>35000</v>
      </c>
      <c r="H179" s="52">
        <v>30000</v>
      </c>
      <c r="I179" s="23">
        <f t="shared" si="25"/>
        <v>5000</v>
      </c>
      <c r="J179" s="48">
        <f t="shared" si="18"/>
        <v>35000</v>
      </c>
      <c r="K179" s="58">
        <f t="shared" si="19"/>
        <v>30000</v>
      </c>
      <c r="L179" s="32">
        <f t="shared" si="20"/>
        <v>-5000</v>
      </c>
    </row>
    <row r="180" spans="1:12" s="9" customFormat="1" ht="14" hidden="1" customHeight="1" outlineLevel="1" collapsed="1">
      <c r="A180" s="11">
        <v>5007</v>
      </c>
      <c r="B180" s="12" t="s">
        <v>52</v>
      </c>
      <c r="C180" s="40">
        <v>2200</v>
      </c>
      <c r="D180" s="50">
        <v>0</v>
      </c>
      <c r="E180" s="13">
        <f t="shared" si="26"/>
        <v>2200</v>
      </c>
      <c r="F180" s="6"/>
      <c r="G180" s="42">
        <v>0</v>
      </c>
      <c r="H180" s="52">
        <v>0</v>
      </c>
      <c r="I180" s="23">
        <f t="shared" si="25"/>
        <v>0</v>
      </c>
      <c r="J180" s="48">
        <f t="shared" si="18"/>
        <v>-2200</v>
      </c>
      <c r="K180" s="58">
        <f t="shared" si="19"/>
        <v>0</v>
      </c>
      <c r="L180" s="32">
        <f t="shared" si="20"/>
        <v>2200</v>
      </c>
    </row>
    <row r="181" spans="1:12" s="9" customFormat="1" ht="14" hidden="1" customHeight="1" outlineLevel="1" collapsed="1">
      <c r="A181" s="11">
        <v>5010</v>
      </c>
      <c r="B181" s="12" t="s">
        <v>25</v>
      </c>
      <c r="C181" s="40">
        <v>0</v>
      </c>
      <c r="D181" s="50">
        <v>786.25</v>
      </c>
      <c r="E181" s="13">
        <f t="shared" si="26"/>
        <v>-786.25</v>
      </c>
      <c r="F181" s="6"/>
      <c r="G181" s="42">
        <v>0</v>
      </c>
      <c r="H181" s="52">
        <v>0</v>
      </c>
      <c r="I181" s="23">
        <f t="shared" si="25"/>
        <v>0</v>
      </c>
      <c r="J181" s="48">
        <f t="shared" si="18"/>
        <v>0</v>
      </c>
      <c r="K181" s="58">
        <f t="shared" si="19"/>
        <v>-786.25</v>
      </c>
      <c r="L181" s="32">
        <f t="shared" si="20"/>
        <v>-786.25</v>
      </c>
    </row>
    <row r="182" spans="1:12" s="9" customFormat="1" ht="14" hidden="1" customHeight="1" outlineLevel="1">
      <c r="A182" s="11">
        <v>5011</v>
      </c>
      <c r="B182" s="12" t="s">
        <v>26</v>
      </c>
      <c r="C182" s="40">
        <v>0</v>
      </c>
      <c r="D182" s="50">
        <v>0</v>
      </c>
      <c r="E182" s="13">
        <f>C182-D182</f>
        <v>0</v>
      </c>
      <c r="F182" s="6"/>
      <c r="G182" s="42">
        <v>0</v>
      </c>
      <c r="H182" s="52">
        <v>1000</v>
      </c>
      <c r="I182" s="23">
        <f t="shared" si="25"/>
        <v>-1000</v>
      </c>
      <c r="J182" s="48">
        <f t="shared" si="18"/>
        <v>0</v>
      </c>
      <c r="K182" s="58">
        <f t="shared" si="19"/>
        <v>1000</v>
      </c>
      <c r="L182" s="32">
        <f t="shared" si="20"/>
        <v>1000</v>
      </c>
    </row>
    <row r="183" spans="1:12" s="9" customFormat="1" ht="14" hidden="1" customHeight="1" outlineLevel="1" collapsed="1">
      <c r="A183" s="11">
        <v>5012</v>
      </c>
      <c r="B183" s="12" t="s">
        <v>27</v>
      </c>
      <c r="C183" s="40">
        <v>0</v>
      </c>
      <c r="D183" s="50">
        <v>7560</v>
      </c>
      <c r="E183" s="13">
        <f t="shared" si="26"/>
        <v>-7560</v>
      </c>
      <c r="F183" s="6"/>
      <c r="G183" s="42">
        <v>0</v>
      </c>
      <c r="H183" s="52">
        <v>4000</v>
      </c>
      <c r="I183" s="23">
        <f t="shared" si="25"/>
        <v>-4000</v>
      </c>
      <c r="J183" s="48">
        <f t="shared" si="18"/>
        <v>0</v>
      </c>
      <c r="K183" s="58">
        <f t="shared" si="19"/>
        <v>-3560</v>
      </c>
      <c r="L183" s="32">
        <f t="shared" si="20"/>
        <v>-3560</v>
      </c>
    </row>
    <row r="184" spans="1:12" s="9" customFormat="1" ht="14" hidden="1" customHeight="1" outlineLevel="1" collapsed="1">
      <c r="A184" s="11">
        <v>5018</v>
      </c>
      <c r="B184" s="12" t="s">
        <v>33</v>
      </c>
      <c r="C184" s="40">
        <v>0</v>
      </c>
      <c r="D184" s="50">
        <v>4864</v>
      </c>
      <c r="E184" s="13">
        <f t="shared" si="26"/>
        <v>-4864</v>
      </c>
      <c r="F184" s="6"/>
      <c r="G184" s="42">
        <v>0</v>
      </c>
      <c r="H184" s="52">
        <v>0</v>
      </c>
      <c r="I184" s="23">
        <f t="shared" si="25"/>
        <v>0</v>
      </c>
      <c r="J184" s="48">
        <f t="shared" si="18"/>
        <v>0</v>
      </c>
      <c r="K184" s="58">
        <f t="shared" si="19"/>
        <v>-4864</v>
      </c>
      <c r="L184" s="32">
        <f t="shared" si="20"/>
        <v>-4864</v>
      </c>
    </row>
    <row r="185" spans="1:12" s="25" customFormat="1" collapsed="1">
      <c r="A185" s="20">
        <v>9</v>
      </c>
      <c r="B185" s="21" t="s">
        <v>85</v>
      </c>
      <c r="C185" s="39">
        <f>SUM(C186:C197)</f>
        <v>229900</v>
      </c>
      <c r="D185" s="49">
        <f>SUM(D186:D197)</f>
        <v>158080.39000000001</v>
      </c>
      <c r="E185" s="22">
        <f>C185-D185</f>
        <v>71819.609999999986</v>
      </c>
      <c r="F185" s="23"/>
      <c r="G185" s="45">
        <f>SUM(G186:G198)</f>
        <v>261000</v>
      </c>
      <c r="H185" s="55">
        <f>SUM(H186:H198)</f>
        <v>261000</v>
      </c>
      <c r="I185" s="24">
        <f>G185-H185</f>
        <v>0</v>
      </c>
      <c r="J185" s="47">
        <f t="shared" si="18"/>
        <v>31100</v>
      </c>
      <c r="K185" s="57">
        <f t="shared" si="19"/>
        <v>102919.60999999999</v>
      </c>
      <c r="L185" s="37">
        <f t="shared" si="20"/>
        <v>71819.609999999986</v>
      </c>
    </row>
    <row r="186" spans="1:12" s="9" customFormat="1" ht="14" hidden="1" customHeight="1" outlineLevel="1" collapsed="1">
      <c r="A186" s="11">
        <v>1001</v>
      </c>
      <c r="B186" s="12" t="s">
        <v>8</v>
      </c>
      <c r="C186" s="60">
        <v>-13100</v>
      </c>
      <c r="D186" s="50">
        <v>0</v>
      </c>
      <c r="E186" s="13">
        <f>C186-D186</f>
        <v>-13100</v>
      </c>
      <c r="F186" s="6"/>
      <c r="G186" s="42">
        <v>7000</v>
      </c>
      <c r="H186" s="52">
        <v>0</v>
      </c>
      <c r="I186" s="6">
        <f>G186-H186</f>
        <v>7000</v>
      </c>
      <c r="J186" s="48">
        <f t="shared" si="18"/>
        <v>20100</v>
      </c>
      <c r="K186" s="58">
        <f t="shared" si="19"/>
        <v>0</v>
      </c>
      <c r="L186" s="32">
        <f t="shared" si="20"/>
        <v>-20100</v>
      </c>
    </row>
    <row r="187" spans="1:12" s="9" customFormat="1" ht="14" hidden="1" customHeight="1" outlineLevel="1">
      <c r="A187" s="11">
        <v>1002</v>
      </c>
      <c r="B187" s="12" t="s">
        <v>103</v>
      </c>
      <c r="C187" s="40">
        <v>0</v>
      </c>
      <c r="D187" s="50">
        <v>0</v>
      </c>
      <c r="E187" s="13">
        <f>C187-D187</f>
        <v>0</v>
      </c>
      <c r="F187" s="6"/>
      <c r="G187" s="42">
        <v>8000</v>
      </c>
      <c r="H187" s="52">
        <v>0</v>
      </c>
      <c r="I187" s="6">
        <f t="shared" ref="I187:I198" si="27">G187-H187</f>
        <v>8000</v>
      </c>
      <c r="J187" s="48">
        <f t="shared" si="18"/>
        <v>8000</v>
      </c>
      <c r="K187" s="58">
        <f t="shared" si="19"/>
        <v>0</v>
      </c>
      <c r="L187" s="32">
        <f t="shared" si="20"/>
        <v>-8000</v>
      </c>
    </row>
    <row r="188" spans="1:12" s="9" customFormat="1" ht="14" hidden="1" customHeight="1" outlineLevel="1" collapsed="1">
      <c r="A188" s="11">
        <v>1003</v>
      </c>
      <c r="B188" s="12" t="s">
        <v>86</v>
      </c>
      <c r="C188" s="40">
        <v>240000</v>
      </c>
      <c r="D188" s="50">
        <v>0</v>
      </c>
      <c r="E188" s="13">
        <f t="shared" ref="E188:E196" si="28">C188-D188</f>
        <v>240000</v>
      </c>
      <c r="F188" s="6"/>
      <c r="G188" s="42">
        <v>240000</v>
      </c>
      <c r="H188" s="52">
        <v>0</v>
      </c>
      <c r="I188" s="6">
        <f t="shared" si="27"/>
        <v>240000</v>
      </c>
      <c r="J188" s="48">
        <f t="shared" si="18"/>
        <v>0</v>
      </c>
      <c r="K188" s="58">
        <f t="shared" si="19"/>
        <v>0</v>
      </c>
      <c r="L188" s="32">
        <f t="shared" si="20"/>
        <v>0</v>
      </c>
    </row>
    <row r="189" spans="1:12" s="9" customFormat="1" ht="14" hidden="1" customHeight="1" outlineLevel="1" collapsed="1">
      <c r="A189" s="11">
        <v>1006</v>
      </c>
      <c r="B189" s="12" t="s">
        <v>40</v>
      </c>
      <c r="C189" s="40">
        <v>0</v>
      </c>
      <c r="D189" s="50">
        <v>146796</v>
      </c>
      <c r="E189" s="13">
        <f t="shared" si="28"/>
        <v>-146796</v>
      </c>
      <c r="F189" s="6"/>
      <c r="G189" s="42">
        <v>0</v>
      </c>
      <c r="H189" s="52">
        <v>237000</v>
      </c>
      <c r="I189" s="6">
        <f t="shared" si="27"/>
        <v>-237000</v>
      </c>
      <c r="J189" s="48">
        <f t="shared" ref="J189:J258" si="29">G189-C189</f>
        <v>0</v>
      </c>
      <c r="K189" s="58">
        <f t="shared" ref="K189:K258" si="30">H189-D189</f>
        <v>90204</v>
      </c>
      <c r="L189" s="32">
        <f t="shared" ref="L189:L258" si="31">E189-I189</f>
        <v>90204</v>
      </c>
    </row>
    <row r="190" spans="1:12" s="9" customFormat="1" ht="14" hidden="1" customHeight="1" outlineLevel="1" collapsed="1">
      <c r="A190" s="11">
        <v>1007</v>
      </c>
      <c r="B190" s="12" t="s">
        <v>41</v>
      </c>
      <c r="C190" s="40">
        <v>0</v>
      </c>
      <c r="D190" s="50">
        <v>160</v>
      </c>
      <c r="E190" s="13">
        <f t="shared" si="28"/>
        <v>-160</v>
      </c>
      <c r="F190" s="6"/>
      <c r="G190" s="42">
        <v>0</v>
      </c>
      <c r="H190" s="52">
        <v>5000</v>
      </c>
      <c r="I190" s="6">
        <f t="shared" si="27"/>
        <v>-5000</v>
      </c>
      <c r="J190" s="48">
        <f t="shared" si="29"/>
        <v>0</v>
      </c>
      <c r="K190" s="58">
        <f t="shared" si="30"/>
        <v>4840</v>
      </c>
      <c r="L190" s="32">
        <f t="shared" si="31"/>
        <v>4840</v>
      </c>
    </row>
    <row r="191" spans="1:12" s="9" customFormat="1" ht="14" hidden="1" customHeight="1" outlineLevel="1" collapsed="1">
      <c r="A191" s="11">
        <v>1011</v>
      </c>
      <c r="B191" s="12" t="s">
        <v>42</v>
      </c>
      <c r="C191" s="40">
        <v>0</v>
      </c>
      <c r="D191" s="50">
        <v>1750</v>
      </c>
      <c r="E191" s="13">
        <f t="shared" si="28"/>
        <v>-1750</v>
      </c>
      <c r="F191" s="6"/>
      <c r="G191" s="42">
        <v>0</v>
      </c>
      <c r="H191" s="52">
        <v>1000</v>
      </c>
      <c r="I191" s="6">
        <f t="shared" si="27"/>
        <v>-1000</v>
      </c>
      <c r="J191" s="48">
        <f t="shared" si="29"/>
        <v>0</v>
      </c>
      <c r="K191" s="58">
        <f t="shared" si="30"/>
        <v>-750</v>
      </c>
      <c r="L191" s="32">
        <f t="shared" si="31"/>
        <v>-750</v>
      </c>
    </row>
    <row r="192" spans="1:12" s="9" customFormat="1" ht="14" hidden="1" customHeight="1" outlineLevel="1" collapsed="1">
      <c r="A192" s="11">
        <v>1019</v>
      </c>
      <c r="B192" s="12" t="s">
        <v>45</v>
      </c>
      <c r="C192" s="40">
        <v>0</v>
      </c>
      <c r="D192" s="50">
        <v>7636.39</v>
      </c>
      <c r="E192" s="13">
        <f t="shared" si="28"/>
        <v>-7636.39</v>
      </c>
      <c r="F192" s="6"/>
      <c r="G192" s="42">
        <v>0</v>
      </c>
      <c r="H192" s="52">
        <v>10000</v>
      </c>
      <c r="I192" s="6">
        <f t="shared" si="27"/>
        <v>-10000</v>
      </c>
      <c r="J192" s="48">
        <f t="shared" si="29"/>
        <v>0</v>
      </c>
      <c r="K192" s="58">
        <f t="shared" si="30"/>
        <v>2363.6099999999997</v>
      </c>
      <c r="L192" s="32">
        <f t="shared" si="31"/>
        <v>2363.6099999999997</v>
      </c>
    </row>
    <row r="193" spans="1:12" s="9" customFormat="1" ht="14" hidden="1" customHeight="1" outlineLevel="1">
      <c r="A193" s="11">
        <v>2005</v>
      </c>
      <c r="B193" s="12" t="s">
        <v>46</v>
      </c>
      <c r="C193" s="40">
        <v>0</v>
      </c>
      <c r="D193" s="50">
        <v>0</v>
      </c>
      <c r="E193" s="13">
        <v>0</v>
      </c>
      <c r="F193" s="6"/>
      <c r="G193" s="42">
        <v>0</v>
      </c>
      <c r="H193" s="52">
        <v>1000</v>
      </c>
      <c r="I193" s="6">
        <f t="shared" si="27"/>
        <v>-1000</v>
      </c>
      <c r="J193" s="48">
        <f t="shared" si="29"/>
        <v>0</v>
      </c>
      <c r="K193" s="58">
        <f t="shared" si="30"/>
        <v>1000</v>
      </c>
      <c r="L193" s="32">
        <f t="shared" si="31"/>
        <v>1000</v>
      </c>
    </row>
    <row r="194" spans="1:12" s="9" customFormat="1" ht="14" hidden="1" customHeight="1" outlineLevel="1">
      <c r="A194" s="11">
        <v>3014</v>
      </c>
      <c r="B194" s="12" t="s">
        <v>123</v>
      </c>
      <c r="C194" s="40">
        <v>0</v>
      </c>
      <c r="D194" s="50">
        <v>0</v>
      </c>
      <c r="E194" s="13">
        <v>0</v>
      </c>
      <c r="F194" s="6"/>
      <c r="G194" s="42">
        <v>1000</v>
      </c>
      <c r="H194" s="52">
        <v>1000</v>
      </c>
      <c r="I194" s="6">
        <f t="shared" si="27"/>
        <v>0</v>
      </c>
      <c r="J194" s="48">
        <f t="shared" si="29"/>
        <v>1000</v>
      </c>
      <c r="K194" s="58">
        <f t="shared" si="30"/>
        <v>1000</v>
      </c>
      <c r="L194" s="32">
        <f t="shared" si="31"/>
        <v>0</v>
      </c>
    </row>
    <row r="195" spans="1:12" s="9" customFormat="1" ht="14" hidden="1" customHeight="1" outlineLevel="1">
      <c r="A195" s="11">
        <v>5002</v>
      </c>
      <c r="B195" s="12" t="s">
        <v>124</v>
      </c>
      <c r="C195" s="40">
        <v>3000</v>
      </c>
      <c r="D195" s="50">
        <v>0</v>
      </c>
      <c r="E195" s="13">
        <v>0</v>
      </c>
      <c r="F195" s="6"/>
      <c r="G195" s="42">
        <v>5000</v>
      </c>
      <c r="H195" s="52">
        <v>0</v>
      </c>
      <c r="I195" s="6">
        <f t="shared" si="27"/>
        <v>5000</v>
      </c>
      <c r="J195" s="48">
        <f t="shared" si="29"/>
        <v>2000</v>
      </c>
      <c r="K195" s="58">
        <f t="shared" si="30"/>
        <v>0</v>
      </c>
      <c r="L195" s="32">
        <f t="shared" si="31"/>
        <v>-5000</v>
      </c>
    </row>
    <row r="196" spans="1:12" s="9" customFormat="1" ht="14" hidden="1" customHeight="1" outlineLevel="1" collapsed="1">
      <c r="A196" s="11">
        <v>5010</v>
      </c>
      <c r="B196" s="12" t="s">
        <v>25</v>
      </c>
      <c r="C196" s="40">
        <v>0</v>
      </c>
      <c r="D196" s="50">
        <v>100</v>
      </c>
      <c r="E196" s="13">
        <f t="shared" si="28"/>
        <v>-100</v>
      </c>
      <c r="F196" s="6"/>
      <c r="G196" s="42">
        <v>0</v>
      </c>
      <c r="H196" s="52">
        <v>1000</v>
      </c>
      <c r="I196" s="6">
        <f t="shared" si="27"/>
        <v>-1000</v>
      </c>
      <c r="J196" s="48">
        <f t="shared" si="29"/>
        <v>0</v>
      </c>
      <c r="K196" s="58">
        <f t="shared" si="30"/>
        <v>900</v>
      </c>
      <c r="L196" s="32">
        <f t="shared" si="31"/>
        <v>900</v>
      </c>
    </row>
    <row r="197" spans="1:12" s="9" customFormat="1" ht="14" hidden="1" customHeight="1" outlineLevel="1">
      <c r="A197" s="11">
        <v>5011</v>
      </c>
      <c r="B197" s="12" t="s">
        <v>26</v>
      </c>
      <c r="C197" s="40">
        <v>0</v>
      </c>
      <c r="D197" s="50">
        <v>1638</v>
      </c>
      <c r="E197" s="13">
        <f>C197-D197</f>
        <v>-1638</v>
      </c>
      <c r="F197" s="6"/>
      <c r="G197" s="42">
        <v>0</v>
      </c>
      <c r="H197" s="52">
        <v>0</v>
      </c>
      <c r="I197" s="6">
        <f t="shared" si="27"/>
        <v>0</v>
      </c>
      <c r="J197" s="48">
        <f t="shared" si="29"/>
        <v>0</v>
      </c>
      <c r="K197" s="58">
        <f t="shared" si="30"/>
        <v>-1638</v>
      </c>
      <c r="L197" s="32">
        <f t="shared" si="31"/>
        <v>-1638</v>
      </c>
    </row>
    <row r="198" spans="1:12" s="9" customFormat="1" ht="14" hidden="1" customHeight="1" outlineLevel="1" collapsed="1">
      <c r="A198" s="6">
        <v>5014</v>
      </c>
      <c r="B198" s="6" t="s">
        <v>29</v>
      </c>
      <c r="C198" s="42">
        <v>0</v>
      </c>
      <c r="D198" s="52">
        <v>0</v>
      </c>
      <c r="E198" s="6">
        <v>0</v>
      </c>
      <c r="F198" s="6"/>
      <c r="G198" s="42">
        <v>0</v>
      </c>
      <c r="H198" s="52">
        <v>5000</v>
      </c>
      <c r="I198" s="6">
        <f t="shared" si="27"/>
        <v>-5000</v>
      </c>
      <c r="J198" s="48">
        <f t="shared" si="29"/>
        <v>0</v>
      </c>
      <c r="K198" s="58">
        <f t="shared" si="30"/>
        <v>5000</v>
      </c>
      <c r="L198" s="32">
        <f t="shared" si="31"/>
        <v>5000</v>
      </c>
    </row>
    <row r="199" spans="1:12" s="25" customFormat="1" collapsed="1">
      <c r="A199" s="20">
        <v>10</v>
      </c>
      <c r="B199" s="21" t="s">
        <v>87</v>
      </c>
      <c r="C199" s="39">
        <f>SUM(C200:C205)</f>
        <v>163190</v>
      </c>
      <c r="D199" s="49">
        <f>SUM(D200:D205)</f>
        <v>108624</v>
      </c>
      <c r="E199" s="22">
        <f>C199-D199</f>
        <v>54566</v>
      </c>
      <c r="F199" s="23"/>
      <c r="G199" s="45">
        <f>SUM(G200:G205)</f>
        <v>153000</v>
      </c>
      <c r="H199" s="55">
        <f>SUM(H200:H205)</f>
        <v>153000</v>
      </c>
      <c r="I199" s="24">
        <f>G199-H199</f>
        <v>0</v>
      </c>
      <c r="J199" s="47">
        <f t="shared" si="29"/>
        <v>-10190</v>
      </c>
      <c r="K199" s="57">
        <f t="shared" si="30"/>
        <v>44376</v>
      </c>
      <c r="L199" s="37">
        <f t="shared" si="31"/>
        <v>54566</v>
      </c>
    </row>
    <row r="200" spans="1:12" s="9" customFormat="1" ht="14" hidden="1" customHeight="1" outlineLevel="1" collapsed="1">
      <c r="A200" s="11">
        <v>1001</v>
      </c>
      <c r="B200" s="12" t="s">
        <v>8</v>
      </c>
      <c r="C200" s="60">
        <v>93400</v>
      </c>
      <c r="D200" s="50">
        <v>0</v>
      </c>
      <c r="E200" s="13">
        <f>C200-D200</f>
        <v>93400</v>
      </c>
      <c r="F200" s="6"/>
      <c r="G200" s="42">
        <v>105000</v>
      </c>
      <c r="H200" s="52">
        <v>4000</v>
      </c>
      <c r="I200" s="6">
        <f>G200-H200</f>
        <v>101000</v>
      </c>
      <c r="J200" s="48">
        <f t="shared" si="29"/>
        <v>11600</v>
      </c>
      <c r="K200" s="58">
        <f t="shared" si="30"/>
        <v>4000</v>
      </c>
      <c r="L200" s="32">
        <f t="shared" si="31"/>
        <v>-7600</v>
      </c>
    </row>
    <row r="201" spans="1:12" s="9" customFormat="1" ht="14" hidden="1" customHeight="1" outlineLevel="1">
      <c r="A201" s="11">
        <v>1002</v>
      </c>
      <c r="B201" s="12" t="s">
        <v>122</v>
      </c>
      <c r="C201" s="40">
        <v>69790</v>
      </c>
      <c r="D201" s="50">
        <v>0</v>
      </c>
      <c r="E201" s="13">
        <f t="shared" ref="E201:E205" si="32">C201-D201</f>
        <v>69790</v>
      </c>
      <c r="F201" s="6"/>
      <c r="G201" s="42">
        <v>48000</v>
      </c>
      <c r="H201" s="52">
        <v>0</v>
      </c>
      <c r="I201" s="6">
        <f t="shared" ref="I201:I205" si="33">G201-H201</f>
        <v>48000</v>
      </c>
      <c r="J201" s="48">
        <f t="shared" si="29"/>
        <v>-21790</v>
      </c>
      <c r="K201" s="58">
        <f t="shared" si="30"/>
        <v>0</v>
      </c>
      <c r="L201" s="32">
        <f t="shared" si="31"/>
        <v>21790</v>
      </c>
    </row>
    <row r="202" spans="1:12" s="9" customFormat="1" ht="14" hidden="1" customHeight="1" outlineLevel="1">
      <c r="A202" s="11">
        <v>1006</v>
      </c>
      <c r="B202" s="12" t="s">
        <v>40</v>
      </c>
      <c r="C202" s="40">
        <v>0</v>
      </c>
      <c r="D202" s="50">
        <v>108624</v>
      </c>
      <c r="E202" s="13">
        <f t="shared" si="32"/>
        <v>-108624</v>
      </c>
      <c r="F202" s="6"/>
      <c r="G202" s="42">
        <v>0</v>
      </c>
      <c r="H202" s="52">
        <v>142000</v>
      </c>
      <c r="I202" s="6">
        <f t="shared" si="33"/>
        <v>-142000</v>
      </c>
      <c r="J202" s="48">
        <f t="shared" si="29"/>
        <v>0</v>
      </c>
      <c r="K202" s="58">
        <f t="shared" si="30"/>
        <v>33376</v>
      </c>
      <c r="L202" s="32">
        <f t="shared" si="31"/>
        <v>33376</v>
      </c>
    </row>
    <row r="203" spans="1:12" s="9" customFormat="1" ht="14" hidden="1" customHeight="1" outlineLevel="1">
      <c r="A203" s="11">
        <v>1007</v>
      </c>
      <c r="B203" s="12" t="s">
        <v>41</v>
      </c>
      <c r="C203" s="41">
        <v>0</v>
      </c>
      <c r="D203" s="51">
        <v>0</v>
      </c>
      <c r="E203" s="13">
        <f t="shared" si="32"/>
        <v>0</v>
      </c>
      <c r="F203" s="6"/>
      <c r="G203" s="42">
        <v>0</v>
      </c>
      <c r="H203" s="52">
        <v>5000</v>
      </c>
      <c r="I203" s="6">
        <f t="shared" si="33"/>
        <v>-5000</v>
      </c>
      <c r="J203" s="48">
        <f t="shared" si="29"/>
        <v>0</v>
      </c>
      <c r="K203" s="58">
        <f t="shared" si="30"/>
        <v>5000</v>
      </c>
      <c r="L203" s="32">
        <f t="shared" si="31"/>
        <v>5000</v>
      </c>
    </row>
    <row r="204" spans="1:12" s="9" customFormat="1" ht="14" hidden="1" customHeight="1" outlineLevel="1">
      <c r="A204" s="11">
        <v>2005</v>
      </c>
      <c r="B204" s="12" t="s">
        <v>46</v>
      </c>
      <c r="C204" s="41">
        <v>0</v>
      </c>
      <c r="D204" s="51">
        <v>0</v>
      </c>
      <c r="E204" s="13">
        <f t="shared" si="32"/>
        <v>0</v>
      </c>
      <c r="F204" s="6"/>
      <c r="G204" s="42">
        <v>0</v>
      </c>
      <c r="H204" s="52">
        <v>1000</v>
      </c>
      <c r="I204" s="6">
        <f t="shared" si="33"/>
        <v>-1000</v>
      </c>
      <c r="J204" s="48">
        <f t="shared" si="29"/>
        <v>0</v>
      </c>
      <c r="K204" s="58">
        <f t="shared" si="30"/>
        <v>1000</v>
      </c>
      <c r="L204" s="32">
        <f t="shared" si="31"/>
        <v>1000</v>
      </c>
    </row>
    <row r="205" spans="1:12" s="9" customFormat="1" ht="14" hidden="1" customHeight="1" outlineLevel="1" collapsed="1">
      <c r="A205" s="6">
        <v>2007</v>
      </c>
      <c r="B205" s="6" t="s">
        <v>14</v>
      </c>
      <c r="C205" s="42">
        <v>0</v>
      </c>
      <c r="D205" s="52">
        <v>0</v>
      </c>
      <c r="E205" s="13">
        <f t="shared" si="32"/>
        <v>0</v>
      </c>
      <c r="F205" s="6"/>
      <c r="G205" s="42">
        <v>0</v>
      </c>
      <c r="H205" s="52">
        <v>1000</v>
      </c>
      <c r="I205" s="6">
        <f t="shared" si="33"/>
        <v>-1000</v>
      </c>
      <c r="J205" s="48">
        <f t="shared" si="29"/>
        <v>0</v>
      </c>
      <c r="K205" s="58">
        <f t="shared" si="30"/>
        <v>1000</v>
      </c>
      <c r="L205" s="32">
        <f t="shared" si="31"/>
        <v>1000</v>
      </c>
    </row>
    <row r="206" spans="1:12" s="25" customFormat="1" collapsed="1">
      <c r="A206" s="20">
        <v>11</v>
      </c>
      <c r="B206" s="21" t="s">
        <v>88</v>
      </c>
      <c r="C206" s="39">
        <f>SUM(C207:C225)</f>
        <v>140353</v>
      </c>
      <c r="D206" s="49">
        <f>SUM(D207:D225)</f>
        <v>112975.97</v>
      </c>
      <c r="E206" s="22">
        <f>C206-D206</f>
        <v>27377.03</v>
      </c>
      <c r="F206" s="23"/>
      <c r="G206" s="45">
        <f>SUM(G207:G225)</f>
        <v>128000</v>
      </c>
      <c r="H206" s="55">
        <f>SUM(H207:H225)</f>
        <v>124935</v>
      </c>
      <c r="I206" s="24">
        <f>G206-H206</f>
        <v>3065</v>
      </c>
      <c r="J206" s="47">
        <f t="shared" si="29"/>
        <v>-12353</v>
      </c>
      <c r="K206" s="57">
        <f t="shared" si="30"/>
        <v>11959.029999999999</v>
      </c>
      <c r="L206" s="37">
        <f t="shared" si="31"/>
        <v>24312.03</v>
      </c>
    </row>
    <row r="207" spans="1:12" s="9" customFormat="1" ht="14" hidden="1" customHeight="1" outlineLevel="1" collapsed="1">
      <c r="A207" s="11">
        <v>0</v>
      </c>
      <c r="B207" s="12" t="s">
        <v>4</v>
      </c>
      <c r="C207" s="40">
        <v>0</v>
      </c>
      <c r="D207" s="50">
        <v>0</v>
      </c>
      <c r="E207" s="13">
        <f>C207-D207</f>
        <v>0</v>
      </c>
      <c r="F207" s="6"/>
      <c r="G207" s="42">
        <v>0</v>
      </c>
      <c r="H207" s="52">
        <v>0</v>
      </c>
      <c r="I207" s="6">
        <f>G207-H207</f>
        <v>0</v>
      </c>
      <c r="J207" s="48">
        <f t="shared" si="29"/>
        <v>0</v>
      </c>
      <c r="K207" s="58">
        <f t="shared" si="30"/>
        <v>0</v>
      </c>
      <c r="L207" s="32">
        <f t="shared" si="31"/>
        <v>0</v>
      </c>
    </row>
    <row r="208" spans="1:12" s="9" customFormat="1" ht="14" hidden="1" customHeight="1" outlineLevel="1" collapsed="1">
      <c r="A208" s="11">
        <v>1001</v>
      </c>
      <c r="B208" s="12" t="s">
        <v>8</v>
      </c>
      <c r="C208" s="60">
        <v>65150</v>
      </c>
      <c r="D208" s="50">
        <v>0</v>
      </c>
      <c r="E208" s="13">
        <f t="shared" ref="E208:E225" si="34">C208-D208</f>
        <v>65150</v>
      </c>
      <c r="F208" s="6"/>
      <c r="G208" s="42">
        <v>36000</v>
      </c>
      <c r="H208" s="52">
        <v>1500</v>
      </c>
      <c r="I208" s="6">
        <f t="shared" ref="I208:I225" si="35">G208-H208</f>
        <v>34500</v>
      </c>
      <c r="J208" s="48">
        <f t="shared" si="29"/>
        <v>-29150</v>
      </c>
      <c r="K208" s="58">
        <f t="shared" si="30"/>
        <v>1500</v>
      </c>
      <c r="L208" s="32">
        <f t="shared" si="31"/>
        <v>30650</v>
      </c>
    </row>
    <row r="209" spans="1:12" s="9" customFormat="1" ht="14" hidden="1" customHeight="1" outlineLevel="1">
      <c r="A209" s="11">
        <v>1002</v>
      </c>
      <c r="B209" s="12" t="s">
        <v>103</v>
      </c>
      <c r="C209" s="40">
        <v>22703</v>
      </c>
      <c r="D209" s="50">
        <v>0</v>
      </c>
      <c r="E209" s="13">
        <f t="shared" si="34"/>
        <v>22703</v>
      </c>
      <c r="F209" s="6"/>
      <c r="G209" s="42">
        <v>22000</v>
      </c>
      <c r="H209" s="52">
        <v>0</v>
      </c>
      <c r="I209" s="6">
        <f t="shared" si="35"/>
        <v>22000</v>
      </c>
      <c r="J209" s="48">
        <f t="shared" si="29"/>
        <v>-703</v>
      </c>
      <c r="K209" s="58">
        <f t="shared" si="30"/>
        <v>0</v>
      </c>
      <c r="L209" s="32">
        <f t="shared" si="31"/>
        <v>703</v>
      </c>
    </row>
    <row r="210" spans="1:12" s="9" customFormat="1" ht="14" hidden="1" customHeight="1" outlineLevel="1" collapsed="1">
      <c r="A210" s="11">
        <v>1003</v>
      </c>
      <c r="B210" s="12" t="s">
        <v>86</v>
      </c>
      <c r="C210" s="60">
        <v>40000</v>
      </c>
      <c r="D210" s="50">
        <v>0</v>
      </c>
      <c r="E210" s="13">
        <f t="shared" si="34"/>
        <v>40000</v>
      </c>
      <c r="F210" s="6"/>
      <c r="G210" s="42">
        <v>15000</v>
      </c>
      <c r="H210" s="52">
        <v>0</v>
      </c>
      <c r="I210" s="6">
        <f t="shared" si="35"/>
        <v>15000</v>
      </c>
      <c r="J210" s="48">
        <f t="shared" si="29"/>
        <v>-25000</v>
      </c>
      <c r="K210" s="58">
        <f t="shared" si="30"/>
        <v>0</v>
      </c>
      <c r="L210" s="32">
        <f t="shared" si="31"/>
        <v>25000</v>
      </c>
    </row>
    <row r="211" spans="1:12" s="9" customFormat="1" ht="14" hidden="1" customHeight="1" outlineLevel="1" collapsed="1">
      <c r="A211" s="11">
        <v>1006</v>
      </c>
      <c r="B211" s="12" t="s">
        <v>40</v>
      </c>
      <c r="C211" s="40">
        <v>0</v>
      </c>
      <c r="D211" s="59">
        <v>82408</v>
      </c>
      <c r="E211" s="13">
        <f t="shared" si="34"/>
        <v>-82408</v>
      </c>
      <c r="F211" s="6"/>
      <c r="G211" s="42">
        <v>0</v>
      </c>
      <c r="H211" s="52">
        <v>39935</v>
      </c>
      <c r="I211" s="6">
        <f t="shared" si="35"/>
        <v>-39935</v>
      </c>
      <c r="J211" s="48">
        <f t="shared" si="29"/>
        <v>0</v>
      </c>
      <c r="K211" s="58">
        <f t="shared" si="30"/>
        <v>-42473</v>
      </c>
      <c r="L211" s="32">
        <f t="shared" si="31"/>
        <v>-42473</v>
      </c>
    </row>
    <row r="212" spans="1:12" s="9" customFormat="1" ht="14" hidden="1" customHeight="1" outlineLevel="1" collapsed="1">
      <c r="A212" s="11">
        <v>1007</v>
      </c>
      <c r="B212" s="12" t="s">
        <v>41</v>
      </c>
      <c r="C212" s="40">
        <v>0</v>
      </c>
      <c r="D212" s="50">
        <v>5508.75</v>
      </c>
      <c r="E212" s="13">
        <f t="shared" si="34"/>
        <v>-5508.75</v>
      </c>
      <c r="F212" s="6"/>
      <c r="G212" s="42">
        <v>0</v>
      </c>
      <c r="H212" s="52">
        <v>25000</v>
      </c>
      <c r="I212" s="6">
        <f t="shared" si="35"/>
        <v>-25000</v>
      </c>
      <c r="J212" s="48">
        <f t="shared" si="29"/>
        <v>0</v>
      </c>
      <c r="K212" s="58">
        <f t="shared" si="30"/>
        <v>19491.25</v>
      </c>
      <c r="L212" s="32">
        <f t="shared" si="31"/>
        <v>19491.25</v>
      </c>
    </row>
    <row r="213" spans="1:12" s="9" customFormat="1" ht="14" hidden="1" customHeight="1" outlineLevel="1">
      <c r="A213" s="11">
        <v>1008</v>
      </c>
      <c r="B213" s="12" t="s">
        <v>128</v>
      </c>
      <c r="C213" s="40">
        <v>0</v>
      </c>
      <c r="D213" s="50">
        <v>1870</v>
      </c>
      <c r="E213" s="13">
        <f t="shared" si="34"/>
        <v>-1870</v>
      </c>
      <c r="F213" s="6"/>
      <c r="G213" s="42">
        <v>0</v>
      </c>
      <c r="H213" s="52">
        <v>2000</v>
      </c>
      <c r="I213" s="6">
        <f t="shared" si="35"/>
        <v>-2000</v>
      </c>
      <c r="J213" s="48">
        <f t="shared" si="29"/>
        <v>0</v>
      </c>
      <c r="K213" s="58">
        <f t="shared" si="30"/>
        <v>130</v>
      </c>
      <c r="L213" s="32">
        <f t="shared" si="31"/>
        <v>130</v>
      </c>
    </row>
    <row r="214" spans="1:12" s="9" customFormat="1" ht="14" hidden="1" customHeight="1" outlineLevel="1" collapsed="1">
      <c r="A214" s="11">
        <v>1011</v>
      </c>
      <c r="B214" s="12" t="s">
        <v>42</v>
      </c>
      <c r="C214" s="40">
        <v>0</v>
      </c>
      <c r="D214" s="50">
        <v>20825</v>
      </c>
      <c r="E214" s="13">
        <f t="shared" si="34"/>
        <v>-20825</v>
      </c>
      <c r="F214" s="6"/>
      <c r="G214" s="42">
        <v>0</v>
      </c>
      <c r="H214" s="52">
        <v>15000</v>
      </c>
      <c r="I214" s="6">
        <f t="shared" si="35"/>
        <v>-15000</v>
      </c>
      <c r="J214" s="48">
        <f t="shared" si="29"/>
        <v>0</v>
      </c>
      <c r="K214" s="58">
        <f t="shared" si="30"/>
        <v>-5825</v>
      </c>
      <c r="L214" s="32">
        <f t="shared" si="31"/>
        <v>-5825</v>
      </c>
    </row>
    <row r="215" spans="1:12" s="9" customFormat="1" ht="14" hidden="1" customHeight="1" outlineLevel="1">
      <c r="A215" s="11">
        <v>1013</v>
      </c>
      <c r="B215" s="12" t="s">
        <v>43</v>
      </c>
      <c r="C215" s="40">
        <v>0</v>
      </c>
      <c r="D215" s="50">
        <v>1250</v>
      </c>
      <c r="E215" s="13">
        <f t="shared" si="34"/>
        <v>-1250</v>
      </c>
      <c r="F215" s="6"/>
      <c r="G215" s="42">
        <v>0</v>
      </c>
      <c r="H215" s="52">
        <v>0</v>
      </c>
      <c r="I215" s="6">
        <f t="shared" si="35"/>
        <v>0</v>
      </c>
      <c r="J215" s="48">
        <f t="shared" si="29"/>
        <v>0</v>
      </c>
      <c r="K215" s="58">
        <f t="shared" si="30"/>
        <v>-1250</v>
      </c>
      <c r="L215" s="32">
        <f t="shared" si="31"/>
        <v>-1250</v>
      </c>
    </row>
    <row r="216" spans="1:12" s="9" customFormat="1" ht="14" hidden="1" customHeight="1" outlineLevel="1">
      <c r="A216" s="11">
        <v>1014</v>
      </c>
      <c r="B216" s="12" t="s">
        <v>129</v>
      </c>
      <c r="C216" s="40">
        <v>0</v>
      </c>
      <c r="D216" s="50">
        <v>0</v>
      </c>
      <c r="E216" s="13">
        <f t="shared" si="34"/>
        <v>0</v>
      </c>
      <c r="F216" s="6"/>
      <c r="G216" s="42">
        <v>0</v>
      </c>
      <c r="H216" s="52">
        <v>7500</v>
      </c>
      <c r="I216" s="6">
        <f t="shared" si="35"/>
        <v>-7500</v>
      </c>
      <c r="J216" s="48">
        <f t="shared" si="29"/>
        <v>0</v>
      </c>
      <c r="K216" s="58">
        <f t="shared" si="30"/>
        <v>7500</v>
      </c>
      <c r="L216" s="32">
        <f t="shared" si="31"/>
        <v>7500</v>
      </c>
    </row>
    <row r="217" spans="1:12" s="9" customFormat="1" ht="14" hidden="1" customHeight="1" outlineLevel="1" collapsed="1">
      <c r="A217" s="11">
        <v>1019</v>
      </c>
      <c r="B217" s="12" t="s">
        <v>45</v>
      </c>
      <c r="C217" s="40">
        <v>0</v>
      </c>
      <c r="D217" s="50">
        <v>507.81</v>
      </c>
      <c r="E217" s="13">
        <f t="shared" si="34"/>
        <v>-507.81</v>
      </c>
      <c r="F217" s="6"/>
      <c r="G217" s="42">
        <v>0</v>
      </c>
      <c r="H217" s="52">
        <v>2000</v>
      </c>
      <c r="I217" s="6">
        <f t="shared" si="35"/>
        <v>-2000</v>
      </c>
      <c r="J217" s="48">
        <f t="shared" si="29"/>
        <v>0</v>
      </c>
      <c r="K217" s="58">
        <f t="shared" si="30"/>
        <v>1492.19</v>
      </c>
      <c r="L217" s="32">
        <f t="shared" si="31"/>
        <v>1492.19</v>
      </c>
    </row>
    <row r="218" spans="1:12" s="9" customFormat="1" ht="14" hidden="1" customHeight="1" outlineLevel="1">
      <c r="A218" s="11">
        <v>2005</v>
      </c>
      <c r="B218" s="12" t="s">
        <v>46</v>
      </c>
      <c r="C218" s="40">
        <v>0</v>
      </c>
      <c r="D218" s="50">
        <v>0</v>
      </c>
      <c r="E218" s="13">
        <f t="shared" si="34"/>
        <v>0</v>
      </c>
      <c r="F218" s="6"/>
      <c r="G218" s="42">
        <v>0</v>
      </c>
      <c r="H218" s="52">
        <v>5000</v>
      </c>
      <c r="I218" s="6">
        <f t="shared" si="35"/>
        <v>-5000</v>
      </c>
      <c r="J218" s="48">
        <f t="shared" si="29"/>
        <v>0</v>
      </c>
      <c r="K218" s="58">
        <f t="shared" si="30"/>
        <v>5000</v>
      </c>
      <c r="L218" s="32">
        <f t="shared" si="31"/>
        <v>5000</v>
      </c>
    </row>
    <row r="219" spans="1:12" s="9" customFormat="1" ht="14" hidden="1" customHeight="1" outlineLevel="1">
      <c r="A219" s="11">
        <v>2006</v>
      </c>
      <c r="B219" s="12" t="s">
        <v>47</v>
      </c>
      <c r="C219" s="40">
        <v>0</v>
      </c>
      <c r="D219" s="50">
        <v>0</v>
      </c>
      <c r="E219" s="13">
        <f t="shared" si="34"/>
        <v>0</v>
      </c>
      <c r="F219" s="6"/>
      <c r="G219" s="42">
        <v>0</v>
      </c>
      <c r="H219" s="52">
        <v>5000</v>
      </c>
      <c r="I219" s="6">
        <f t="shared" si="35"/>
        <v>-5000</v>
      </c>
      <c r="J219" s="48">
        <f t="shared" si="29"/>
        <v>0</v>
      </c>
      <c r="K219" s="58">
        <f t="shared" si="30"/>
        <v>5000</v>
      </c>
      <c r="L219" s="32">
        <f t="shared" si="31"/>
        <v>5000</v>
      </c>
    </row>
    <row r="220" spans="1:12" s="9" customFormat="1" ht="14" hidden="1" customHeight="1" outlineLevel="1" collapsed="1">
      <c r="A220" s="11">
        <v>3004</v>
      </c>
      <c r="B220" s="12" t="s">
        <v>16</v>
      </c>
      <c r="C220" s="40">
        <v>12500</v>
      </c>
      <c r="D220" s="50">
        <v>0</v>
      </c>
      <c r="E220" s="13">
        <f t="shared" si="34"/>
        <v>12500</v>
      </c>
      <c r="F220" s="6"/>
      <c r="G220" s="42">
        <v>35000</v>
      </c>
      <c r="H220" s="52">
        <v>10000</v>
      </c>
      <c r="I220" s="6">
        <f t="shared" si="35"/>
        <v>25000</v>
      </c>
      <c r="J220" s="48">
        <f t="shared" si="29"/>
        <v>22500</v>
      </c>
      <c r="K220" s="58">
        <f t="shared" si="30"/>
        <v>10000</v>
      </c>
      <c r="L220" s="32">
        <f t="shared" si="31"/>
        <v>-12500</v>
      </c>
    </row>
    <row r="221" spans="1:12" s="9" customFormat="1" ht="14" hidden="1" customHeight="1" outlineLevel="1">
      <c r="A221" s="11"/>
      <c r="B221" s="12" t="s">
        <v>130</v>
      </c>
      <c r="C221" s="60">
        <v>0</v>
      </c>
      <c r="D221" s="50">
        <v>0</v>
      </c>
      <c r="E221" s="13">
        <f t="shared" si="34"/>
        <v>0</v>
      </c>
      <c r="F221" s="6"/>
      <c r="G221" s="42">
        <v>20000</v>
      </c>
      <c r="H221" s="52">
        <v>10000</v>
      </c>
      <c r="I221" s="6">
        <f t="shared" si="35"/>
        <v>10000</v>
      </c>
      <c r="J221" s="48">
        <f t="shared" si="29"/>
        <v>20000</v>
      </c>
      <c r="K221" s="58">
        <f t="shared" si="30"/>
        <v>10000</v>
      </c>
      <c r="L221" s="32">
        <f t="shared" si="31"/>
        <v>-10000</v>
      </c>
    </row>
    <row r="222" spans="1:12" s="9" customFormat="1" ht="14" hidden="1" customHeight="1" outlineLevel="1">
      <c r="A222" s="11">
        <v>5009</v>
      </c>
      <c r="B222" s="12" t="s">
        <v>138</v>
      </c>
      <c r="C222" s="40">
        <v>0</v>
      </c>
      <c r="D222" s="50">
        <v>200</v>
      </c>
      <c r="E222" s="13">
        <f t="shared" si="34"/>
        <v>-200</v>
      </c>
      <c r="F222" s="6"/>
      <c r="G222" s="42">
        <v>0</v>
      </c>
      <c r="H222" s="52">
        <v>0</v>
      </c>
      <c r="I222" s="6">
        <f t="shared" si="35"/>
        <v>0</v>
      </c>
      <c r="J222" s="48">
        <f t="shared" si="29"/>
        <v>0</v>
      </c>
      <c r="K222" s="58">
        <f t="shared" si="30"/>
        <v>-200</v>
      </c>
      <c r="L222" s="32">
        <f t="shared" si="31"/>
        <v>-200</v>
      </c>
    </row>
    <row r="223" spans="1:12" s="9" customFormat="1" ht="14" hidden="1" customHeight="1" outlineLevel="1">
      <c r="A223" s="11">
        <v>5011</v>
      </c>
      <c r="B223" s="12" t="s">
        <v>26</v>
      </c>
      <c r="C223" s="40">
        <v>0</v>
      </c>
      <c r="D223" s="50">
        <v>0</v>
      </c>
      <c r="E223" s="13">
        <f t="shared" si="34"/>
        <v>0</v>
      </c>
      <c r="F223" s="6"/>
      <c r="G223" s="42">
        <v>0</v>
      </c>
      <c r="H223" s="52">
        <v>1000</v>
      </c>
      <c r="I223" s="6">
        <f t="shared" si="35"/>
        <v>-1000</v>
      </c>
      <c r="J223" s="48">
        <f t="shared" si="29"/>
        <v>0</v>
      </c>
      <c r="K223" s="58">
        <f t="shared" si="30"/>
        <v>1000</v>
      </c>
      <c r="L223" s="32">
        <f t="shared" si="31"/>
        <v>1000</v>
      </c>
    </row>
    <row r="224" spans="1:12" s="9" customFormat="1" ht="14" hidden="1" customHeight="1" outlineLevel="1" collapsed="1">
      <c r="A224" s="11">
        <v>5012</v>
      </c>
      <c r="B224" s="12" t="s">
        <v>27</v>
      </c>
      <c r="C224" s="40">
        <v>0</v>
      </c>
      <c r="D224" s="50">
        <v>365</v>
      </c>
      <c r="E224" s="13">
        <f t="shared" si="34"/>
        <v>-365</v>
      </c>
      <c r="F224" s="6"/>
      <c r="G224" s="42">
        <v>0</v>
      </c>
      <c r="H224" s="52">
        <v>1000</v>
      </c>
      <c r="I224" s="6">
        <f t="shared" si="35"/>
        <v>-1000</v>
      </c>
      <c r="J224" s="48">
        <f t="shared" si="29"/>
        <v>0</v>
      </c>
      <c r="K224" s="58">
        <f t="shared" si="30"/>
        <v>635</v>
      </c>
      <c r="L224" s="32">
        <f t="shared" si="31"/>
        <v>635</v>
      </c>
    </row>
    <row r="225" spans="1:12" s="9" customFormat="1" ht="14" hidden="1" customHeight="1" outlineLevel="1" collapsed="1">
      <c r="A225" s="11">
        <v>5018</v>
      </c>
      <c r="B225" s="12" t="s">
        <v>33</v>
      </c>
      <c r="C225" s="40">
        <v>0</v>
      </c>
      <c r="D225" s="50">
        <v>41.41</v>
      </c>
      <c r="E225" s="13">
        <f t="shared" si="34"/>
        <v>-41.41</v>
      </c>
      <c r="F225" s="6"/>
      <c r="G225" s="42">
        <v>0</v>
      </c>
      <c r="H225" s="52">
        <v>0</v>
      </c>
      <c r="I225" s="6">
        <f t="shared" si="35"/>
        <v>0</v>
      </c>
      <c r="J225" s="48">
        <f t="shared" si="29"/>
        <v>0</v>
      </c>
      <c r="K225" s="58">
        <f t="shared" si="30"/>
        <v>-41.41</v>
      </c>
      <c r="L225" s="32">
        <f t="shared" si="31"/>
        <v>-41.41</v>
      </c>
    </row>
    <row r="226" spans="1:12" s="25" customFormat="1" collapsed="1">
      <c r="A226" s="20">
        <v>13</v>
      </c>
      <c r="B226" s="21" t="s">
        <v>89</v>
      </c>
      <c r="C226" s="39">
        <f>SUM(C227:C239)</f>
        <v>91828</v>
      </c>
      <c r="D226" s="49">
        <f>SUM(D227:D239)</f>
        <v>50328.97</v>
      </c>
      <c r="E226" s="22">
        <f>C226-D226</f>
        <v>41499.03</v>
      </c>
      <c r="F226" s="23"/>
      <c r="G226" s="45">
        <f>SUM(G227:G239)</f>
        <v>51000</v>
      </c>
      <c r="H226" s="55">
        <f>SUM(H227:H239)</f>
        <v>47000</v>
      </c>
      <c r="I226" s="24">
        <f>G226-H226</f>
        <v>4000</v>
      </c>
      <c r="J226" s="47">
        <f t="shared" si="29"/>
        <v>-40828</v>
      </c>
      <c r="K226" s="57">
        <f t="shared" si="30"/>
        <v>-3328.9700000000012</v>
      </c>
      <c r="L226" s="37">
        <f t="shared" si="31"/>
        <v>37499.03</v>
      </c>
    </row>
    <row r="227" spans="1:12" s="9" customFormat="1" ht="14" hidden="1" customHeight="1" outlineLevel="1" collapsed="1">
      <c r="A227" s="11">
        <v>1001</v>
      </c>
      <c r="B227" s="12" t="s">
        <v>8</v>
      </c>
      <c r="C227" s="60">
        <v>7000</v>
      </c>
      <c r="D227" s="50">
        <v>0</v>
      </c>
      <c r="E227" s="13">
        <f>C227-D227</f>
        <v>7000</v>
      </c>
      <c r="F227" s="6"/>
      <c r="G227" s="42">
        <v>14000</v>
      </c>
      <c r="H227" s="52">
        <v>500</v>
      </c>
      <c r="I227" s="6">
        <f>G227-H227</f>
        <v>13500</v>
      </c>
      <c r="J227" s="48">
        <f t="shared" si="29"/>
        <v>7000</v>
      </c>
      <c r="K227" s="58">
        <f t="shared" si="30"/>
        <v>500</v>
      </c>
      <c r="L227" s="32">
        <f t="shared" si="31"/>
        <v>-6500</v>
      </c>
    </row>
    <row r="228" spans="1:12" s="9" customFormat="1" ht="14" hidden="1" customHeight="1" outlineLevel="1">
      <c r="A228" s="11">
        <v>1002</v>
      </c>
      <c r="B228" s="12" t="s">
        <v>103</v>
      </c>
      <c r="C228" s="40">
        <v>12613</v>
      </c>
      <c r="D228" s="50">
        <v>0</v>
      </c>
      <c r="E228" s="13">
        <f t="shared" ref="E228:E239" si="36">C228-D228</f>
        <v>12613</v>
      </c>
      <c r="F228" s="6"/>
      <c r="G228" s="42">
        <v>12000</v>
      </c>
      <c r="H228" s="52">
        <v>0</v>
      </c>
      <c r="I228" s="6">
        <f t="shared" ref="I228:I239" si="37">G228-H228</f>
        <v>12000</v>
      </c>
      <c r="J228" s="48">
        <f t="shared" si="29"/>
        <v>-613</v>
      </c>
      <c r="K228" s="58">
        <f t="shared" si="30"/>
        <v>0</v>
      </c>
      <c r="L228" s="32">
        <f t="shared" si="31"/>
        <v>613</v>
      </c>
    </row>
    <row r="229" spans="1:12" s="9" customFormat="1" ht="14" hidden="1" customHeight="1" outlineLevel="1" collapsed="1">
      <c r="A229" s="11">
        <v>1004</v>
      </c>
      <c r="B229" s="12" t="s">
        <v>38</v>
      </c>
      <c r="C229" s="60">
        <v>40000</v>
      </c>
      <c r="D229" s="50">
        <v>0</v>
      </c>
      <c r="E229" s="13">
        <f t="shared" si="36"/>
        <v>40000</v>
      </c>
      <c r="F229" s="6"/>
      <c r="G229" s="42">
        <v>0</v>
      </c>
      <c r="H229" s="52">
        <v>0</v>
      </c>
      <c r="I229" s="6">
        <f t="shared" si="37"/>
        <v>0</v>
      </c>
      <c r="J229" s="48">
        <f t="shared" si="29"/>
        <v>-40000</v>
      </c>
      <c r="K229" s="58">
        <f t="shared" si="30"/>
        <v>0</v>
      </c>
      <c r="L229" s="32">
        <f t="shared" si="31"/>
        <v>40000</v>
      </c>
    </row>
    <row r="230" spans="1:12" s="9" customFormat="1" ht="14" hidden="1" customHeight="1" outlineLevel="1" collapsed="1">
      <c r="A230" s="11">
        <v>1006</v>
      </c>
      <c r="B230" s="12" t="s">
        <v>40</v>
      </c>
      <c r="C230" s="40">
        <v>0</v>
      </c>
      <c r="D230" s="50">
        <v>22820</v>
      </c>
      <c r="E230" s="13">
        <f t="shared" si="36"/>
        <v>-22820</v>
      </c>
      <c r="F230" s="6"/>
      <c r="G230" s="42">
        <v>0</v>
      </c>
      <c r="H230" s="52">
        <v>27000</v>
      </c>
      <c r="I230" s="6">
        <f t="shared" si="37"/>
        <v>-27000</v>
      </c>
      <c r="J230" s="48">
        <f t="shared" si="29"/>
        <v>0</v>
      </c>
      <c r="K230" s="58">
        <f t="shared" si="30"/>
        <v>4180</v>
      </c>
      <c r="L230" s="32">
        <f t="shared" si="31"/>
        <v>4180</v>
      </c>
    </row>
    <row r="231" spans="1:12" s="9" customFormat="1" ht="14" hidden="1" customHeight="1" outlineLevel="1">
      <c r="A231" s="11">
        <v>1007</v>
      </c>
      <c r="B231" s="12" t="s">
        <v>131</v>
      </c>
      <c r="C231" s="40">
        <v>0</v>
      </c>
      <c r="D231" s="50">
        <v>0</v>
      </c>
      <c r="E231" s="13">
        <f t="shared" si="36"/>
        <v>0</v>
      </c>
      <c r="F231" s="6"/>
      <c r="G231" s="42">
        <v>0</v>
      </c>
      <c r="H231" s="52">
        <v>2500</v>
      </c>
      <c r="I231" s="6">
        <f t="shared" si="37"/>
        <v>-2500</v>
      </c>
      <c r="J231" s="48">
        <f t="shared" si="29"/>
        <v>0</v>
      </c>
      <c r="K231" s="58">
        <f t="shared" si="30"/>
        <v>2500</v>
      </c>
      <c r="L231" s="32">
        <f t="shared" si="31"/>
        <v>2500</v>
      </c>
    </row>
    <row r="232" spans="1:12" s="9" customFormat="1" ht="14" hidden="1" customHeight="1" outlineLevel="1" collapsed="1">
      <c r="A232" s="11">
        <v>1011</v>
      </c>
      <c r="B232" s="12" t="s">
        <v>42</v>
      </c>
      <c r="C232" s="40">
        <v>2880</v>
      </c>
      <c r="D232" s="50">
        <v>9234.27</v>
      </c>
      <c r="E232" s="13">
        <f t="shared" si="36"/>
        <v>-6354.27</v>
      </c>
      <c r="F232" s="6"/>
      <c r="G232" s="42">
        <v>0</v>
      </c>
      <c r="H232" s="52">
        <v>5000</v>
      </c>
      <c r="I232" s="6">
        <f t="shared" si="37"/>
        <v>-5000</v>
      </c>
      <c r="J232" s="48">
        <f t="shared" si="29"/>
        <v>-2880</v>
      </c>
      <c r="K232" s="58">
        <f t="shared" si="30"/>
        <v>-4234.2700000000004</v>
      </c>
      <c r="L232" s="32">
        <f t="shared" si="31"/>
        <v>-1354.2700000000004</v>
      </c>
    </row>
    <row r="233" spans="1:12" s="9" customFormat="1" ht="14" hidden="1" customHeight="1" outlineLevel="1" collapsed="1">
      <c r="A233" s="11">
        <v>2004</v>
      </c>
      <c r="B233" s="12" t="s">
        <v>90</v>
      </c>
      <c r="C233" s="40">
        <v>0</v>
      </c>
      <c r="D233" s="50">
        <v>1200</v>
      </c>
      <c r="E233" s="13">
        <f t="shared" si="36"/>
        <v>-1200</v>
      </c>
      <c r="F233" s="6"/>
      <c r="G233" s="42">
        <v>0</v>
      </c>
      <c r="H233" s="52">
        <v>1000</v>
      </c>
      <c r="I233" s="6">
        <f t="shared" si="37"/>
        <v>-1000</v>
      </c>
      <c r="J233" s="48">
        <f t="shared" si="29"/>
        <v>0</v>
      </c>
      <c r="K233" s="58">
        <f t="shared" si="30"/>
        <v>-200</v>
      </c>
      <c r="L233" s="32">
        <f t="shared" si="31"/>
        <v>-200</v>
      </c>
    </row>
    <row r="234" spans="1:12" s="9" customFormat="1" ht="14" hidden="1" customHeight="1" outlineLevel="1">
      <c r="A234" s="11">
        <v>3003</v>
      </c>
      <c r="B234" s="12" t="s">
        <v>48</v>
      </c>
      <c r="C234" s="40">
        <v>0</v>
      </c>
      <c r="D234" s="50">
        <v>8985</v>
      </c>
      <c r="E234" s="13">
        <f t="shared" si="36"/>
        <v>-8985</v>
      </c>
      <c r="F234" s="6"/>
      <c r="G234" s="42">
        <v>0</v>
      </c>
      <c r="H234" s="52">
        <v>1000</v>
      </c>
      <c r="I234" s="6">
        <f t="shared" ref="I234" si="38">G234-H234</f>
        <v>-1000</v>
      </c>
      <c r="J234" s="48">
        <f t="shared" ref="J234" si="39">G234-C234</f>
        <v>0</v>
      </c>
      <c r="K234" s="58">
        <f t="shared" ref="K234" si="40">H234-D234</f>
        <v>-7985</v>
      </c>
      <c r="L234" s="32">
        <f t="shared" ref="L234" si="41">E234-I234</f>
        <v>-7985</v>
      </c>
    </row>
    <row r="235" spans="1:12" s="9" customFormat="1" ht="14" hidden="1" customHeight="1" outlineLevel="1" collapsed="1">
      <c r="A235" s="11">
        <v>3004</v>
      </c>
      <c r="B235" s="12" t="s">
        <v>16</v>
      </c>
      <c r="C235" s="40">
        <v>12500</v>
      </c>
      <c r="D235" s="50">
        <v>0</v>
      </c>
      <c r="E235" s="13">
        <f t="shared" si="36"/>
        <v>12500</v>
      </c>
      <c r="F235" s="6"/>
      <c r="G235" s="42">
        <v>25000</v>
      </c>
      <c r="H235" s="52">
        <v>0</v>
      </c>
      <c r="I235" s="6">
        <f t="shared" si="37"/>
        <v>25000</v>
      </c>
      <c r="J235" s="48">
        <f t="shared" si="29"/>
        <v>12500</v>
      </c>
      <c r="K235" s="58">
        <f t="shared" si="30"/>
        <v>0</v>
      </c>
      <c r="L235" s="32">
        <f t="shared" si="31"/>
        <v>-12500</v>
      </c>
    </row>
    <row r="236" spans="1:12" s="9" customFormat="1" ht="14" hidden="1" customHeight="1" outlineLevel="1" collapsed="1">
      <c r="A236" s="11">
        <v>4003</v>
      </c>
      <c r="B236" s="12" t="s">
        <v>49</v>
      </c>
      <c r="C236" s="60">
        <v>16835</v>
      </c>
      <c r="D236" s="50">
        <v>1721.7</v>
      </c>
      <c r="E236" s="13">
        <f t="shared" si="36"/>
        <v>15113.3</v>
      </c>
      <c r="F236" s="6"/>
      <c r="G236" s="42">
        <v>0</v>
      </c>
      <c r="H236" s="52">
        <v>0</v>
      </c>
      <c r="I236" s="6">
        <f t="shared" si="37"/>
        <v>0</v>
      </c>
      <c r="J236" s="48">
        <f t="shared" si="29"/>
        <v>-16835</v>
      </c>
      <c r="K236" s="58">
        <f t="shared" si="30"/>
        <v>-1721.7</v>
      </c>
      <c r="L236" s="32">
        <f t="shared" si="31"/>
        <v>15113.3</v>
      </c>
    </row>
    <row r="237" spans="1:12" s="9" customFormat="1" ht="14" hidden="1" customHeight="1" outlineLevel="1" collapsed="1">
      <c r="A237" s="11">
        <v>5009</v>
      </c>
      <c r="B237" s="12" t="s">
        <v>24</v>
      </c>
      <c r="C237" s="40">
        <v>0</v>
      </c>
      <c r="D237" s="50">
        <v>769</v>
      </c>
      <c r="E237" s="13">
        <f t="shared" si="36"/>
        <v>-769</v>
      </c>
      <c r="F237" s="6"/>
      <c r="G237" s="42">
        <v>0</v>
      </c>
      <c r="H237" s="52">
        <v>0</v>
      </c>
      <c r="I237" s="6">
        <f t="shared" si="37"/>
        <v>0</v>
      </c>
      <c r="J237" s="48">
        <f t="shared" si="29"/>
        <v>0</v>
      </c>
      <c r="K237" s="58">
        <f t="shared" si="30"/>
        <v>-769</v>
      </c>
      <c r="L237" s="32">
        <f t="shared" si="31"/>
        <v>-769</v>
      </c>
    </row>
    <row r="238" spans="1:12" s="9" customFormat="1" ht="14" hidden="1" customHeight="1" outlineLevel="1" collapsed="1">
      <c r="A238" s="11">
        <v>5011</v>
      </c>
      <c r="B238" s="12" t="s">
        <v>26</v>
      </c>
      <c r="C238" s="40">
        <v>0</v>
      </c>
      <c r="D238" s="50">
        <v>3144</v>
      </c>
      <c r="E238" s="13">
        <f t="shared" si="36"/>
        <v>-3144</v>
      </c>
      <c r="F238" s="6"/>
      <c r="G238" s="42">
        <v>0</v>
      </c>
      <c r="H238" s="52">
        <v>10000</v>
      </c>
      <c r="I238" s="6">
        <f t="shared" si="37"/>
        <v>-10000</v>
      </c>
      <c r="J238" s="48">
        <f t="shared" si="29"/>
        <v>0</v>
      </c>
      <c r="K238" s="58">
        <f t="shared" si="30"/>
        <v>6856</v>
      </c>
      <c r="L238" s="32">
        <f t="shared" si="31"/>
        <v>6856</v>
      </c>
    </row>
    <row r="239" spans="1:12" s="9" customFormat="1" ht="14" hidden="1" customHeight="1" outlineLevel="1" collapsed="1">
      <c r="A239" s="11">
        <v>5018</v>
      </c>
      <c r="B239" s="12" t="s">
        <v>33</v>
      </c>
      <c r="C239" s="40">
        <v>0</v>
      </c>
      <c r="D239" s="50">
        <v>2455</v>
      </c>
      <c r="E239" s="13">
        <f t="shared" si="36"/>
        <v>-2455</v>
      </c>
      <c r="F239" s="6"/>
      <c r="G239" s="42">
        <v>0</v>
      </c>
      <c r="H239" s="52">
        <v>0</v>
      </c>
      <c r="I239" s="6">
        <f t="shared" si="37"/>
        <v>0</v>
      </c>
      <c r="J239" s="48">
        <f t="shared" si="29"/>
        <v>0</v>
      </c>
      <c r="K239" s="58">
        <f t="shared" si="30"/>
        <v>-2455</v>
      </c>
      <c r="L239" s="32">
        <f t="shared" si="31"/>
        <v>-2455</v>
      </c>
    </row>
    <row r="240" spans="1:12" s="25" customFormat="1" collapsed="1">
      <c r="A240" s="20">
        <v>20</v>
      </c>
      <c r="B240" s="21" t="s">
        <v>91</v>
      </c>
      <c r="C240" s="39">
        <f>SUM(C241:C251)</f>
        <v>193372</v>
      </c>
      <c r="D240" s="49">
        <f>SUM(D241:D251)</f>
        <v>179852.97</v>
      </c>
      <c r="E240" s="22">
        <f>C240-D240</f>
        <v>13519.029999999999</v>
      </c>
      <c r="F240" s="23"/>
      <c r="G240" s="45">
        <f>SUM(G241:G251)</f>
        <v>197500</v>
      </c>
      <c r="H240" s="55">
        <f>SUM(H241:H251)</f>
        <v>197000</v>
      </c>
      <c r="I240" s="24">
        <f>G240-H240</f>
        <v>500</v>
      </c>
      <c r="J240" s="47">
        <f t="shared" si="29"/>
        <v>4128</v>
      </c>
      <c r="K240" s="57">
        <f t="shared" si="30"/>
        <v>17147.03</v>
      </c>
      <c r="L240" s="37">
        <f t="shared" si="31"/>
        <v>13019.029999999999</v>
      </c>
    </row>
    <row r="241" spans="1:12" s="9" customFormat="1" ht="14" hidden="1" customHeight="1" outlineLevel="1">
      <c r="A241" s="11">
        <v>1001</v>
      </c>
      <c r="B241" s="12" t="s">
        <v>8</v>
      </c>
      <c r="C241" s="40">
        <v>32500</v>
      </c>
      <c r="D241" s="50">
        <v>0</v>
      </c>
      <c r="E241" s="13">
        <f>C241-D241</f>
        <v>32500</v>
      </c>
      <c r="F241" s="6"/>
      <c r="G241" s="42">
        <v>17500</v>
      </c>
      <c r="H241" s="52">
        <v>1000</v>
      </c>
      <c r="I241" s="6">
        <f>G241-H241</f>
        <v>16500</v>
      </c>
      <c r="J241" s="48">
        <f t="shared" si="29"/>
        <v>-15000</v>
      </c>
      <c r="K241" s="58">
        <f t="shared" si="30"/>
        <v>1000</v>
      </c>
      <c r="L241" s="32">
        <f t="shared" si="31"/>
        <v>16000</v>
      </c>
    </row>
    <row r="242" spans="1:12" s="9" customFormat="1" ht="14" hidden="1" customHeight="1" outlineLevel="1">
      <c r="A242" s="11">
        <v>1002</v>
      </c>
      <c r="B242" s="12" t="s">
        <v>103</v>
      </c>
      <c r="C242" s="40">
        <v>11772</v>
      </c>
      <c r="D242" s="50">
        <v>0</v>
      </c>
      <c r="E242" s="13">
        <f t="shared" ref="E242:E249" si="42">C242-D242</f>
        <v>11772</v>
      </c>
      <c r="F242" s="6"/>
      <c r="G242" s="42">
        <v>15000</v>
      </c>
      <c r="H242" s="52">
        <v>0</v>
      </c>
      <c r="I242" s="6">
        <f t="shared" ref="I242:I248" si="43">G242-H242</f>
        <v>15000</v>
      </c>
      <c r="J242" s="48">
        <f t="shared" si="29"/>
        <v>3228</v>
      </c>
      <c r="K242" s="58">
        <f t="shared" si="30"/>
        <v>0</v>
      </c>
      <c r="L242" s="32">
        <f t="shared" si="31"/>
        <v>-3228</v>
      </c>
    </row>
    <row r="243" spans="1:12" s="9" customFormat="1" ht="14" hidden="1" customHeight="1" outlineLevel="1">
      <c r="A243" s="11">
        <v>1003</v>
      </c>
      <c r="B243" s="12" t="s">
        <v>86</v>
      </c>
      <c r="C243" s="60">
        <v>130000</v>
      </c>
      <c r="D243" s="50">
        <v>26000</v>
      </c>
      <c r="E243" s="13">
        <f t="shared" si="42"/>
        <v>104000</v>
      </c>
      <c r="F243" s="6"/>
      <c r="G243" s="42">
        <v>130000</v>
      </c>
      <c r="H243" s="52">
        <v>26000</v>
      </c>
      <c r="I243" s="6">
        <f t="shared" si="43"/>
        <v>104000</v>
      </c>
      <c r="J243" s="48">
        <f t="shared" si="29"/>
        <v>0</v>
      </c>
      <c r="K243" s="58">
        <f t="shared" si="30"/>
        <v>0</v>
      </c>
      <c r="L243" s="32">
        <f t="shared" si="31"/>
        <v>0</v>
      </c>
    </row>
    <row r="244" spans="1:12" s="9" customFormat="1" ht="14" hidden="1" customHeight="1" outlineLevel="1">
      <c r="A244" s="11">
        <v>1006</v>
      </c>
      <c r="B244" s="12" t="s">
        <v>40</v>
      </c>
      <c r="C244" s="40">
        <v>0</v>
      </c>
      <c r="D244" s="50">
        <v>74179</v>
      </c>
      <c r="E244" s="13">
        <f t="shared" si="42"/>
        <v>-74179</v>
      </c>
      <c r="F244" s="6"/>
      <c r="G244" s="42">
        <v>0</v>
      </c>
      <c r="H244" s="52">
        <v>90000</v>
      </c>
      <c r="I244" s="6">
        <f t="shared" si="43"/>
        <v>-90000</v>
      </c>
      <c r="J244" s="48">
        <f t="shared" si="29"/>
        <v>0</v>
      </c>
      <c r="K244" s="58">
        <f t="shared" si="30"/>
        <v>15821</v>
      </c>
      <c r="L244" s="32">
        <f t="shared" si="31"/>
        <v>15821</v>
      </c>
    </row>
    <row r="245" spans="1:12" s="9" customFormat="1" ht="14" hidden="1" customHeight="1" outlineLevel="1">
      <c r="A245" s="11">
        <v>1007</v>
      </c>
      <c r="B245" s="12" t="s">
        <v>41</v>
      </c>
      <c r="C245" s="40">
        <v>1600</v>
      </c>
      <c r="D245" s="59">
        <v>60043</v>
      </c>
      <c r="E245" s="13">
        <f t="shared" si="42"/>
        <v>-58443</v>
      </c>
      <c r="F245" s="6"/>
      <c r="G245" s="42">
        <v>0</v>
      </c>
      <c r="H245" s="52">
        <v>45000</v>
      </c>
      <c r="I245" s="6">
        <f t="shared" si="43"/>
        <v>-45000</v>
      </c>
      <c r="J245" s="48">
        <f t="shared" si="29"/>
        <v>-1600</v>
      </c>
      <c r="K245" s="58">
        <f t="shared" si="30"/>
        <v>-15043</v>
      </c>
      <c r="L245" s="32">
        <f t="shared" si="31"/>
        <v>-13443</v>
      </c>
    </row>
    <row r="246" spans="1:12" s="9" customFormat="1" ht="14" hidden="1" customHeight="1" outlineLevel="1">
      <c r="A246" s="11">
        <v>1019</v>
      </c>
      <c r="B246" s="12" t="s">
        <v>45</v>
      </c>
      <c r="C246" s="40">
        <v>0</v>
      </c>
      <c r="D246" s="50">
        <v>250</v>
      </c>
      <c r="E246" s="13">
        <f t="shared" si="42"/>
        <v>-250</v>
      </c>
      <c r="F246" s="6"/>
      <c r="G246" s="42">
        <v>0</v>
      </c>
      <c r="H246" s="52">
        <v>0</v>
      </c>
      <c r="I246" s="6">
        <v>0</v>
      </c>
      <c r="J246" s="48">
        <f t="shared" si="29"/>
        <v>0</v>
      </c>
      <c r="K246" s="58">
        <f t="shared" si="30"/>
        <v>-250</v>
      </c>
      <c r="L246" s="32">
        <f t="shared" si="31"/>
        <v>-250</v>
      </c>
    </row>
    <row r="247" spans="1:12" s="9" customFormat="1" ht="14" hidden="1" customHeight="1" outlineLevel="1">
      <c r="A247" s="11">
        <v>2005</v>
      </c>
      <c r="B247" s="12" t="s">
        <v>46</v>
      </c>
      <c r="C247" s="40">
        <v>0</v>
      </c>
      <c r="D247" s="50">
        <v>1900</v>
      </c>
      <c r="E247" s="13">
        <f t="shared" si="42"/>
        <v>-1900</v>
      </c>
      <c r="F247" s="6"/>
      <c r="G247" s="42">
        <v>0</v>
      </c>
      <c r="H247" s="52">
        <v>0</v>
      </c>
      <c r="I247" s="6">
        <f t="shared" si="43"/>
        <v>0</v>
      </c>
      <c r="J247" s="48">
        <f t="shared" si="29"/>
        <v>0</v>
      </c>
      <c r="K247" s="58">
        <f t="shared" si="30"/>
        <v>-1900</v>
      </c>
      <c r="L247" s="32">
        <f t="shared" si="31"/>
        <v>-1900</v>
      </c>
    </row>
    <row r="248" spans="1:12" s="9" customFormat="1" ht="14" hidden="1" customHeight="1" outlineLevel="1">
      <c r="A248" s="11">
        <v>3002</v>
      </c>
      <c r="B248" s="12" t="s">
        <v>92</v>
      </c>
      <c r="C248" s="40">
        <v>0</v>
      </c>
      <c r="D248" s="50">
        <v>168.97</v>
      </c>
      <c r="E248" s="13">
        <f t="shared" si="42"/>
        <v>-168.97</v>
      </c>
      <c r="F248" s="6"/>
      <c r="G248" s="42">
        <v>0</v>
      </c>
      <c r="H248" s="52">
        <v>0</v>
      </c>
      <c r="I248" s="6">
        <f t="shared" si="43"/>
        <v>0</v>
      </c>
      <c r="J248" s="48">
        <f t="shared" si="29"/>
        <v>0</v>
      </c>
      <c r="K248" s="58">
        <f t="shared" si="30"/>
        <v>-168.97</v>
      </c>
      <c r="L248" s="32">
        <f t="shared" si="31"/>
        <v>-168.97</v>
      </c>
    </row>
    <row r="249" spans="1:12" s="9" customFormat="1" ht="14" hidden="1" customHeight="1" outlineLevel="1">
      <c r="A249" s="11">
        <v>3003</v>
      </c>
      <c r="B249" s="12" t="s">
        <v>48</v>
      </c>
      <c r="C249" s="40">
        <v>0</v>
      </c>
      <c r="D249" s="50">
        <v>17235</v>
      </c>
      <c r="E249" s="13">
        <f t="shared" si="42"/>
        <v>-17235</v>
      </c>
      <c r="F249" s="6"/>
      <c r="G249" s="42">
        <v>0</v>
      </c>
      <c r="H249" s="52">
        <v>0</v>
      </c>
      <c r="I249" s="6">
        <f t="shared" ref="I249" si="44">G249-H249</f>
        <v>0</v>
      </c>
      <c r="J249" s="48">
        <f t="shared" ref="J249" si="45">G249-C249</f>
        <v>0</v>
      </c>
      <c r="K249" s="58">
        <f t="shared" ref="K249" si="46">H249-D249</f>
        <v>-17235</v>
      </c>
      <c r="L249" s="32">
        <f t="shared" ref="L249" si="47">E249-I249</f>
        <v>-17235</v>
      </c>
    </row>
    <row r="250" spans="1:12" s="9" customFormat="1" ht="14" hidden="1" customHeight="1" outlineLevel="1">
      <c r="A250" s="11">
        <v>3004</v>
      </c>
      <c r="B250" s="12" t="s">
        <v>16</v>
      </c>
      <c r="C250" s="40">
        <v>17500</v>
      </c>
      <c r="D250" s="50">
        <v>0</v>
      </c>
      <c r="E250" s="13">
        <f>C250-D250</f>
        <v>17500</v>
      </c>
      <c r="F250" s="6"/>
      <c r="G250" s="42">
        <v>35000</v>
      </c>
      <c r="H250" s="52">
        <v>35000</v>
      </c>
      <c r="I250" s="6">
        <f>G250-H250</f>
        <v>0</v>
      </c>
      <c r="J250" s="48">
        <f>G250-C250</f>
        <v>17500</v>
      </c>
      <c r="K250" s="58">
        <f>H250-D250</f>
        <v>35000</v>
      </c>
      <c r="L250" s="32">
        <f>E250-I250</f>
        <v>17500</v>
      </c>
    </row>
    <row r="251" spans="1:12" hidden="1" outlineLevel="1">
      <c r="A251" s="66">
        <v>5018</v>
      </c>
      <c r="B251" s="66" t="s">
        <v>33</v>
      </c>
      <c r="C251" s="66">
        <v>0</v>
      </c>
      <c r="D251" s="66">
        <v>77</v>
      </c>
      <c r="E251" s="66">
        <f>C251-D251</f>
        <v>-77</v>
      </c>
      <c r="F251" s="66"/>
      <c r="G251" s="66">
        <v>0</v>
      </c>
      <c r="H251" s="66">
        <v>0</v>
      </c>
      <c r="I251" s="66">
        <f>G251-H251</f>
        <v>0</v>
      </c>
      <c r="J251" s="66">
        <f>G251-C251</f>
        <v>0</v>
      </c>
      <c r="K251" s="66">
        <f>H251-D251</f>
        <v>-77</v>
      </c>
      <c r="L251" s="66">
        <f>E251-I251</f>
        <v>-77</v>
      </c>
    </row>
    <row r="252" spans="1:12" s="25" customFormat="1" collapsed="1">
      <c r="A252" s="20">
        <v>21</v>
      </c>
      <c r="B252" s="21" t="s">
        <v>93</v>
      </c>
      <c r="C252" s="39">
        <f>SUM(C253:C280)</f>
        <v>201075</v>
      </c>
      <c r="D252" s="49">
        <f>SUM(D253:D280)</f>
        <v>383878.94</v>
      </c>
      <c r="E252" s="22">
        <f>C252-D252</f>
        <v>-182803.94</v>
      </c>
      <c r="F252" s="23"/>
      <c r="G252" s="45">
        <f>SUM(G253:G280)</f>
        <v>292000</v>
      </c>
      <c r="H252" s="55">
        <f>SUM(H253:H280)</f>
        <v>459000</v>
      </c>
      <c r="I252" s="24">
        <f>G252-H252</f>
        <v>-167000</v>
      </c>
      <c r="J252" s="47">
        <f t="shared" si="29"/>
        <v>90925</v>
      </c>
      <c r="K252" s="57">
        <f t="shared" si="30"/>
        <v>75121.06</v>
      </c>
      <c r="L252" s="37">
        <f t="shared" si="31"/>
        <v>-15803.940000000002</v>
      </c>
    </row>
    <row r="253" spans="1:12" s="9" customFormat="1" ht="14" hidden="1" customHeight="1" outlineLevel="1" collapsed="1">
      <c r="A253" s="11">
        <v>201</v>
      </c>
      <c r="B253" s="12" t="s">
        <v>5</v>
      </c>
      <c r="C253" s="40">
        <v>4000</v>
      </c>
      <c r="D253" s="50">
        <v>0</v>
      </c>
      <c r="E253" s="13">
        <f>C253-D253</f>
        <v>4000</v>
      </c>
      <c r="F253" s="6"/>
      <c r="G253" s="42">
        <v>0</v>
      </c>
      <c r="H253" s="52">
        <v>0</v>
      </c>
      <c r="I253" s="6">
        <f t="shared" ref="I253:I280" si="48">G253-H253</f>
        <v>0</v>
      </c>
      <c r="J253" s="48">
        <f t="shared" si="29"/>
        <v>-4000</v>
      </c>
      <c r="K253" s="58">
        <f t="shared" si="30"/>
        <v>0</v>
      </c>
      <c r="L253" s="32">
        <f t="shared" si="31"/>
        <v>4000</v>
      </c>
    </row>
    <row r="254" spans="1:12" s="9" customFormat="1" ht="14" hidden="1" customHeight="1" outlineLevel="1" collapsed="1">
      <c r="A254" s="11">
        <v>202</v>
      </c>
      <c r="B254" s="12" t="s">
        <v>35</v>
      </c>
      <c r="C254" s="40">
        <v>21500</v>
      </c>
      <c r="D254" s="50">
        <v>16790.990000000002</v>
      </c>
      <c r="E254" s="13">
        <f t="shared" ref="E254:E280" si="49">C254-D254</f>
        <v>4709.0099999999984</v>
      </c>
      <c r="F254" s="6"/>
      <c r="G254" s="42">
        <v>0</v>
      </c>
      <c r="H254" s="52">
        <v>0</v>
      </c>
      <c r="I254" s="6">
        <f t="shared" si="48"/>
        <v>0</v>
      </c>
      <c r="J254" s="48">
        <f t="shared" si="29"/>
        <v>-21500</v>
      </c>
      <c r="K254" s="58">
        <f t="shared" si="30"/>
        <v>-16790.990000000002</v>
      </c>
      <c r="L254" s="32">
        <f t="shared" si="31"/>
        <v>4709.0099999999984</v>
      </c>
    </row>
    <row r="255" spans="1:12" s="9" customFormat="1" ht="14" hidden="1" customHeight="1" outlineLevel="1" collapsed="1">
      <c r="A255" s="11">
        <v>1001</v>
      </c>
      <c r="B255" s="12" t="s">
        <v>8</v>
      </c>
      <c r="C255" s="60">
        <v>153000</v>
      </c>
      <c r="D255" s="50">
        <v>0</v>
      </c>
      <c r="E255" s="13">
        <f t="shared" si="49"/>
        <v>153000</v>
      </c>
      <c r="F255" s="6"/>
      <c r="G255" s="42">
        <v>161000</v>
      </c>
      <c r="H255" s="52">
        <v>6000</v>
      </c>
      <c r="I255" s="6">
        <f t="shared" si="48"/>
        <v>155000</v>
      </c>
      <c r="J255" s="48">
        <f t="shared" si="29"/>
        <v>8000</v>
      </c>
      <c r="K255" s="58">
        <f t="shared" si="30"/>
        <v>6000</v>
      </c>
      <c r="L255" s="32">
        <f t="shared" si="31"/>
        <v>-2000</v>
      </c>
    </row>
    <row r="256" spans="1:12" s="9" customFormat="1" ht="14" hidden="1" customHeight="1" outlineLevel="1">
      <c r="A256" s="11">
        <v>1004</v>
      </c>
      <c r="B256" s="12" t="s">
        <v>38</v>
      </c>
      <c r="C256" s="40">
        <v>0</v>
      </c>
      <c r="D256" s="50">
        <v>0</v>
      </c>
      <c r="E256" s="13">
        <f t="shared" si="49"/>
        <v>0</v>
      </c>
      <c r="F256" s="6"/>
      <c r="G256" s="42">
        <v>25000</v>
      </c>
      <c r="H256" s="52">
        <v>0</v>
      </c>
      <c r="I256" s="6">
        <f t="shared" si="48"/>
        <v>25000</v>
      </c>
      <c r="J256" s="48">
        <f t="shared" si="29"/>
        <v>25000</v>
      </c>
      <c r="K256" s="58">
        <f t="shared" si="30"/>
        <v>0</v>
      </c>
      <c r="L256" s="32">
        <f t="shared" si="31"/>
        <v>-25000</v>
      </c>
    </row>
    <row r="257" spans="1:12" s="9" customFormat="1" ht="14" hidden="1" customHeight="1" outlineLevel="1">
      <c r="A257" s="11">
        <v>1005</v>
      </c>
      <c r="B257" s="12" t="s">
        <v>39</v>
      </c>
      <c r="C257" s="40">
        <v>0</v>
      </c>
      <c r="D257" s="50">
        <v>0</v>
      </c>
      <c r="E257" s="13">
        <f t="shared" si="49"/>
        <v>0</v>
      </c>
      <c r="F257" s="6"/>
      <c r="G257" s="42">
        <v>25000</v>
      </c>
      <c r="H257" s="52">
        <v>0</v>
      </c>
      <c r="I257" s="6">
        <f t="shared" si="48"/>
        <v>25000</v>
      </c>
      <c r="J257" s="48">
        <f t="shared" si="29"/>
        <v>25000</v>
      </c>
      <c r="K257" s="58">
        <f t="shared" si="30"/>
        <v>0</v>
      </c>
      <c r="L257" s="32">
        <f t="shared" si="31"/>
        <v>-25000</v>
      </c>
    </row>
    <row r="258" spans="1:12" s="9" customFormat="1" ht="14" hidden="1" customHeight="1" outlineLevel="1" collapsed="1">
      <c r="A258" s="11">
        <v>1006</v>
      </c>
      <c r="B258" s="12" t="s">
        <v>40</v>
      </c>
      <c r="C258" s="40">
        <v>0</v>
      </c>
      <c r="D258" s="59">
        <v>84261</v>
      </c>
      <c r="E258" s="13">
        <f t="shared" si="49"/>
        <v>-84261</v>
      </c>
      <c r="F258" s="6"/>
      <c r="G258" s="42">
        <v>0</v>
      </c>
      <c r="H258" s="52">
        <v>60000</v>
      </c>
      <c r="I258" s="6">
        <f t="shared" si="48"/>
        <v>-60000</v>
      </c>
      <c r="J258" s="48">
        <f t="shared" si="29"/>
        <v>0</v>
      </c>
      <c r="K258" s="58">
        <f t="shared" si="30"/>
        <v>-24261</v>
      </c>
      <c r="L258" s="32">
        <f t="shared" si="31"/>
        <v>-24261</v>
      </c>
    </row>
    <row r="259" spans="1:12" s="9" customFormat="1" ht="14" hidden="1" customHeight="1" outlineLevel="1" collapsed="1">
      <c r="A259" s="11">
        <v>1007</v>
      </c>
      <c r="B259" s="12" t="s">
        <v>41</v>
      </c>
      <c r="C259" s="40">
        <v>0</v>
      </c>
      <c r="D259" s="59">
        <v>84896</v>
      </c>
      <c r="E259" s="13">
        <f t="shared" si="49"/>
        <v>-84896</v>
      </c>
      <c r="F259" s="6"/>
      <c r="G259" s="42">
        <v>0</v>
      </c>
      <c r="H259" s="52">
        <v>40000</v>
      </c>
      <c r="I259" s="6">
        <f t="shared" si="48"/>
        <v>-40000</v>
      </c>
      <c r="J259" s="48">
        <f t="shared" ref="J259:J297" si="50">G259-C259</f>
        <v>0</v>
      </c>
      <c r="K259" s="58">
        <f t="shared" ref="K259:K297" si="51">H259-D259</f>
        <v>-44896</v>
      </c>
      <c r="L259" s="32">
        <f t="shared" ref="L259:L297" si="52">E259-I259</f>
        <v>-44896</v>
      </c>
    </row>
    <row r="260" spans="1:12" s="9" customFormat="1" ht="14" hidden="1" customHeight="1" outlineLevel="1">
      <c r="A260" s="11">
        <v>1008</v>
      </c>
      <c r="B260" s="12" t="s">
        <v>102</v>
      </c>
      <c r="C260" s="40">
        <v>0</v>
      </c>
      <c r="D260" s="50">
        <v>0</v>
      </c>
      <c r="E260" s="13">
        <f t="shared" si="49"/>
        <v>0</v>
      </c>
      <c r="F260" s="6"/>
      <c r="G260" s="42">
        <v>0</v>
      </c>
      <c r="H260" s="52">
        <v>20000</v>
      </c>
      <c r="I260" s="6">
        <f t="shared" si="48"/>
        <v>-20000</v>
      </c>
      <c r="J260" s="48">
        <f t="shared" si="50"/>
        <v>0</v>
      </c>
      <c r="K260" s="58">
        <f t="shared" si="51"/>
        <v>20000</v>
      </c>
      <c r="L260" s="32">
        <f t="shared" si="52"/>
        <v>20000</v>
      </c>
    </row>
    <row r="261" spans="1:12" s="9" customFormat="1" ht="14" hidden="1" customHeight="1" outlineLevel="1">
      <c r="A261" s="11">
        <v>1009</v>
      </c>
      <c r="B261" s="12" t="s">
        <v>71</v>
      </c>
      <c r="C261" s="40">
        <v>0</v>
      </c>
      <c r="D261" s="50">
        <v>0</v>
      </c>
      <c r="E261" s="13">
        <f t="shared" si="49"/>
        <v>0</v>
      </c>
      <c r="F261" s="6"/>
      <c r="G261" s="42">
        <v>0</v>
      </c>
      <c r="H261" s="52">
        <v>5000</v>
      </c>
      <c r="I261" s="6">
        <f t="shared" si="48"/>
        <v>-5000</v>
      </c>
      <c r="J261" s="48">
        <f t="shared" si="50"/>
        <v>0</v>
      </c>
      <c r="K261" s="58">
        <f t="shared" si="51"/>
        <v>5000</v>
      </c>
      <c r="L261" s="32">
        <f t="shared" si="52"/>
        <v>5000</v>
      </c>
    </row>
    <row r="262" spans="1:12" s="9" customFormat="1" ht="14" hidden="1" customHeight="1" outlineLevel="1" collapsed="1">
      <c r="A262" s="11">
        <v>1010</v>
      </c>
      <c r="B262" s="12" t="s">
        <v>72</v>
      </c>
      <c r="C262" s="40">
        <v>0</v>
      </c>
      <c r="D262" s="50">
        <v>114100</v>
      </c>
      <c r="E262" s="13">
        <f t="shared" si="49"/>
        <v>-114100</v>
      </c>
      <c r="F262" s="6"/>
      <c r="G262" s="42">
        <v>0</v>
      </c>
      <c r="H262" s="52">
        <v>140000</v>
      </c>
      <c r="I262" s="6">
        <f t="shared" si="48"/>
        <v>-140000</v>
      </c>
      <c r="J262" s="48">
        <f t="shared" si="50"/>
        <v>0</v>
      </c>
      <c r="K262" s="58">
        <f t="shared" si="51"/>
        <v>25900</v>
      </c>
      <c r="L262" s="32">
        <f t="shared" si="52"/>
        <v>25900</v>
      </c>
    </row>
    <row r="263" spans="1:12" s="9" customFormat="1" ht="14" hidden="1" customHeight="1" outlineLevel="1" collapsed="1">
      <c r="A263" s="11">
        <v>1011</v>
      </c>
      <c r="B263" s="12" t="s">
        <v>42</v>
      </c>
      <c r="C263" s="40">
        <v>0</v>
      </c>
      <c r="D263" s="50">
        <v>5000</v>
      </c>
      <c r="E263" s="13">
        <f t="shared" si="49"/>
        <v>-5000</v>
      </c>
      <c r="F263" s="6"/>
      <c r="G263" s="42">
        <v>0</v>
      </c>
      <c r="H263" s="52">
        <v>10000</v>
      </c>
      <c r="I263" s="6">
        <f t="shared" si="48"/>
        <v>-10000</v>
      </c>
      <c r="J263" s="48">
        <f t="shared" si="50"/>
        <v>0</v>
      </c>
      <c r="K263" s="58">
        <f t="shared" si="51"/>
        <v>5000</v>
      </c>
      <c r="L263" s="32">
        <f t="shared" si="52"/>
        <v>5000</v>
      </c>
    </row>
    <row r="264" spans="1:12" s="9" customFormat="1" ht="14" hidden="1" customHeight="1" outlineLevel="1">
      <c r="A264" s="11">
        <v>1012</v>
      </c>
      <c r="B264" s="12" t="s">
        <v>9</v>
      </c>
      <c r="C264" s="40">
        <v>0</v>
      </c>
      <c r="D264" s="50">
        <v>0</v>
      </c>
      <c r="E264" s="13">
        <f t="shared" si="49"/>
        <v>0</v>
      </c>
      <c r="F264" s="6"/>
      <c r="G264" s="42">
        <v>0</v>
      </c>
      <c r="H264" s="52">
        <v>0</v>
      </c>
      <c r="I264" s="6">
        <f t="shared" si="48"/>
        <v>0</v>
      </c>
      <c r="J264" s="48">
        <f t="shared" si="50"/>
        <v>0</v>
      </c>
      <c r="K264" s="58">
        <f t="shared" si="51"/>
        <v>0</v>
      </c>
      <c r="L264" s="32">
        <f t="shared" si="52"/>
        <v>0</v>
      </c>
    </row>
    <row r="265" spans="1:12" s="9" customFormat="1" ht="14" hidden="1" customHeight="1" outlineLevel="1" collapsed="1">
      <c r="A265" s="11">
        <v>1013</v>
      </c>
      <c r="B265" s="12" t="s">
        <v>43</v>
      </c>
      <c r="C265" s="40">
        <v>750</v>
      </c>
      <c r="D265" s="50">
        <v>8760</v>
      </c>
      <c r="E265" s="13">
        <f t="shared" si="49"/>
        <v>-8010</v>
      </c>
      <c r="F265" s="6"/>
      <c r="G265" s="42">
        <v>1000</v>
      </c>
      <c r="H265" s="52">
        <v>10000</v>
      </c>
      <c r="I265" s="6">
        <f t="shared" si="48"/>
        <v>-9000</v>
      </c>
      <c r="J265" s="48">
        <f t="shared" si="50"/>
        <v>250</v>
      </c>
      <c r="K265" s="58">
        <f t="shared" si="51"/>
        <v>1240</v>
      </c>
      <c r="L265" s="32">
        <f t="shared" si="52"/>
        <v>990</v>
      </c>
    </row>
    <row r="266" spans="1:12" s="9" customFormat="1" ht="14" hidden="1" customHeight="1" outlineLevel="1" collapsed="1">
      <c r="A266" s="11">
        <v>1014</v>
      </c>
      <c r="B266" s="12" t="s">
        <v>81</v>
      </c>
      <c r="C266" s="40">
        <v>0</v>
      </c>
      <c r="D266" s="50">
        <v>1265</v>
      </c>
      <c r="E266" s="13">
        <f t="shared" si="49"/>
        <v>-1265</v>
      </c>
      <c r="F266" s="6"/>
      <c r="G266" s="42">
        <v>0</v>
      </c>
      <c r="H266" s="52">
        <v>0</v>
      </c>
      <c r="I266" s="6">
        <f t="shared" si="48"/>
        <v>0</v>
      </c>
      <c r="J266" s="48">
        <f t="shared" si="50"/>
        <v>0</v>
      </c>
      <c r="K266" s="58">
        <f t="shared" si="51"/>
        <v>-1265</v>
      </c>
      <c r="L266" s="32">
        <f t="shared" si="52"/>
        <v>-1265</v>
      </c>
    </row>
    <row r="267" spans="1:12" s="9" customFormat="1" ht="14" hidden="1" customHeight="1" outlineLevel="1">
      <c r="A267" s="11">
        <v>1015</v>
      </c>
      <c r="B267" s="12" t="s">
        <v>110</v>
      </c>
      <c r="C267" s="40">
        <v>0</v>
      </c>
      <c r="D267" s="50">
        <v>300</v>
      </c>
      <c r="E267" s="13">
        <f t="shared" si="49"/>
        <v>-300</v>
      </c>
      <c r="F267" s="6"/>
      <c r="G267" s="42">
        <v>0</v>
      </c>
      <c r="H267" s="52">
        <v>1500</v>
      </c>
      <c r="I267" s="6">
        <f t="shared" si="48"/>
        <v>-1500</v>
      </c>
      <c r="J267" s="48">
        <f t="shared" si="50"/>
        <v>0</v>
      </c>
      <c r="K267" s="58">
        <f t="shared" si="51"/>
        <v>1200</v>
      </c>
      <c r="L267" s="32">
        <f t="shared" si="52"/>
        <v>1200</v>
      </c>
    </row>
    <row r="268" spans="1:12" s="9" customFormat="1" ht="14" hidden="1" customHeight="1" outlineLevel="1" collapsed="1">
      <c r="A268" s="11">
        <v>1016</v>
      </c>
      <c r="B268" s="12" t="s">
        <v>10</v>
      </c>
      <c r="C268" s="40">
        <v>0</v>
      </c>
      <c r="D268" s="50">
        <v>52509</v>
      </c>
      <c r="E268" s="13">
        <f t="shared" si="49"/>
        <v>-52509</v>
      </c>
      <c r="F268" s="6"/>
      <c r="G268" s="42">
        <v>0</v>
      </c>
      <c r="H268" s="52">
        <v>80000</v>
      </c>
      <c r="I268" s="6">
        <f t="shared" si="48"/>
        <v>-80000</v>
      </c>
      <c r="J268" s="48">
        <f t="shared" si="50"/>
        <v>0</v>
      </c>
      <c r="K268" s="58">
        <f t="shared" si="51"/>
        <v>27491</v>
      </c>
      <c r="L268" s="32">
        <f t="shared" si="52"/>
        <v>27491</v>
      </c>
    </row>
    <row r="269" spans="1:12" s="9" customFormat="1" ht="14" hidden="1" customHeight="1" outlineLevel="1" collapsed="1">
      <c r="A269" s="11">
        <v>1017</v>
      </c>
      <c r="B269" s="12" t="s">
        <v>44</v>
      </c>
      <c r="C269" s="40">
        <v>0</v>
      </c>
      <c r="D269" s="50">
        <v>0</v>
      </c>
      <c r="E269" s="13">
        <f t="shared" si="49"/>
        <v>0</v>
      </c>
      <c r="F269" s="6"/>
      <c r="G269" s="42">
        <v>0</v>
      </c>
      <c r="H269" s="52">
        <v>1500</v>
      </c>
      <c r="I269" s="6">
        <f t="shared" si="48"/>
        <v>-1500</v>
      </c>
      <c r="J269" s="48">
        <f t="shared" si="50"/>
        <v>0</v>
      </c>
      <c r="K269" s="58">
        <f t="shared" si="51"/>
        <v>1500</v>
      </c>
      <c r="L269" s="32">
        <f t="shared" si="52"/>
        <v>1500</v>
      </c>
    </row>
    <row r="270" spans="1:12" s="9" customFormat="1" ht="14" hidden="1" customHeight="1" outlineLevel="1">
      <c r="A270" s="11">
        <v>1019</v>
      </c>
      <c r="B270" s="12" t="s">
        <v>45</v>
      </c>
      <c r="C270" s="40">
        <v>0</v>
      </c>
      <c r="D270" s="50">
        <v>5272</v>
      </c>
      <c r="E270" s="13">
        <f t="shared" si="49"/>
        <v>-5272</v>
      </c>
      <c r="F270" s="6"/>
      <c r="G270" s="42">
        <v>0</v>
      </c>
      <c r="H270" s="52">
        <v>10000</v>
      </c>
      <c r="I270" s="6">
        <f t="shared" si="48"/>
        <v>-10000</v>
      </c>
      <c r="J270" s="48">
        <f t="shared" si="50"/>
        <v>0</v>
      </c>
      <c r="K270" s="58">
        <f t="shared" si="51"/>
        <v>4728</v>
      </c>
      <c r="L270" s="32">
        <f t="shared" si="52"/>
        <v>4728</v>
      </c>
    </row>
    <row r="271" spans="1:12" s="9" customFormat="1" ht="14" hidden="1" customHeight="1" outlineLevel="1">
      <c r="A271" s="11">
        <v>2004</v>
      </c>
      <c r="B271" s="12" t="s">
        <v>90</v>
      </c>
      <c r="C271" s="40">
        <v>0</v>
      </c>
      <c r="D271" s="50">
        <v>0</v>
      </c>
      <c r="E271" s="13">
        <f t="shared" si="49"/>
        <v>0</v>
      </c>
      <c r="F271" s="6"/>
      <c r="G271" s="42">
        <v>0</v>
      </c>
      <c r="H271" s="52">
        <v>10000</v>
      </c>
      <c r="I271" s="6">
        <f t="shared" si="48"/>
        <v>-10000</v>
      </c>
      <c r="J271" s="48">
        <f t="shared" si="50"/>
        <v>0</v>
      </c>
      <c r="K271" s="58">
        <f t="shared" si="51"/>
        <v>10000</v>
      </c>
      <c r="L271" s="32">
        <f t="shared" si="52"/>
        <v>10000</v>
      </c>
    </row>
    <row r="272" spans="1:12" s="9" customFormat="1" ht="14" hidden="1" customHeight="1" outlineLevel="1">
      <c r="A272" s="11">
        <v>2005</v>
      </c>
      <c r="B272" s="12" t="s">
        <v>46</v>
      </c>
      <c r="C272" s="40">
        <v>0</v>
      </c>
      <c r="D272" s="50">
        <v>0</v>
      </c>
      <c r="E272" s="13">
        <f t="shared" si="49"/>
        <v>0</v>
      </c>
      <c r="F272" s="6"/>
      <c r="G272" s="42">
        <v>0</v>
      </c>
      <c r="H272" s="52">
        <v>10000</v>
      </c>
      <c r="I272" s="6">
        <f t="shared" si="48"/>
        <v>-10000</v>
      </c>
      <c r="J272" s="48">
        <f t="shared" si="50"/>
        <v>0</v>
      </c>
      <c r="K272" s="58">
        <f t="shared" si="51"/>
        <v>10000</v>
      </c>
      <c r="L272" s="32">
        <f t="shared" si="52"/>
        <v>10000</v>
      </c>
    </row>
    <row r="273" spans="1:12" s="9" customFormat="1" ht="14" hidden="1" customHeight="1" outlineLevel="1">
      <c r="A273" s="11">
        <v>2006</v>
      </c>
      <c r="B273" s="12" t="s">
        <v>47</v>
      </c>
      <c r="C273" s="40">
        <v>0</v>
      </c>
      <c r="D273" s="50">
        <v>0</v>
      </c>
      <c r="E273" s="13">
        <f t="shared" si="49"/>
        <v>0</v>
      </c>
      <c r="F273" s="6"/>
      <c r="G273" s="42">
        <v>0</v>
      </c>
      <c r="H273" s="52">
        <v>5000</v>
      </c>
      <c r="I273" s="6">
        <f t="shared" si="48"/>
        <v>-5000</v>
      </c>
      <c r="J273" s="48">
        <f t="shared" si="50"/>
        <v>0</v>
      </c>
      <c r="K273" s="58">
        <f t="shared" si="51"/>
        <v>5000</v>
      </c>
      <c r="L273" s="32">
        <f t="shared" si="52"/>
        <v>5000</v>
      </c>
    </row>
    <row r="274" spans="1:12" s="9" customFormat="1" ht="14" hidden="1" customHeight="1" outlineLevel="1" collapsed="1">
      <c r="A274" s="11">
        <v>3009</v>
      </c>
      <c r="B274" s="12" t="s">
        <v>83</v>
      </c>
      <c r="C274" s="60">
        <v>175</v>
      </c>
      <c r="D274" s="50">
        <v>0</v>
      </c>
      <c r="E274" s="13">
        <f t="shared" si="49"/>
        <v>175</v>
      </c>
      <c r="F274" s="6"/>
      <c r="G274" s="42">
        <v>10000</v>
      </c>
      <c r="H274" s="52">
        <v>0</v>
      </c>
      <c r="I274" s="6">
        <f t="shared" si="48"/>
        <v>10000</v>
      </c>
      <c r="J274" s="48">
        <f t="shared" si="50"/>
        <v>9825</v>
      </c>
      <c r="K274" s="58">
        <f t="shared" si="51"/>
        <v>0</v>
      </c>
      <c r="L274" s="32">
        <f t="shared" si="52"/>
        <v>-9825</v>
      </c>
    </row>
    <row r="275" spans="1:12" s="9" customFormat="1" ht="14" hidden="1" customHeight="1" outlineLevel="1">
      <c r="A275" s="11">
        <v>3010</v>
      </c>
      <c r="B275" s="12" t="s">
        <v>108</v>
      </c>
      <c r="C275" s="60">
        <v>0</v>
      </c>
      <c r="D275" s="50">
        <v>0</v>
      </c>
      <c r="E275" s="13">
        <f t="shared" si="49"/>
        <v>0</v>
      </c>
      <c r="F275" s="6"/>
      <c r="G275" s="42">
        <v>50000</v>
      </c>
      <c r="H275" s="52">
        <v>30000</v>
      </c>
      <c r="I275" s="6">
        <f t="shared" si="48"/>
        <v>20000</v>
      </c>
      <c r="J275" s="48">
        <f t="shared" si="50"/>
        <v>50000</v>
      </c>
      <c r="K275" s="58">
        <f t="shared" si="51"/>
        <v>30000</v>
      </c>
      <c r="L275" s="32">
        <f t="shared" si="52"/>
        <v>-20000</v>
      </c>
    </row>
    <row r="276" spans="1:12" s="9" customFormat="1" ht="14" hidden="1" customHeight="1" outlineLevel="1">
      <c r="A276" s="11">
        <v>3011</v>
      </c>
      <c r="B276" s="12" t="s">
        <v>111</v>
      </c>
      <c r="C276" s="60">
        <v>0</v>
      </c>
      <c r="D276" s="50">
        <v>0</v>
      </c>
      <c r="E276" s="13">
        <f t="shared" si="49"/>
        <v>0</v>
      </c>
      <c r="F276" s="6"/>
      <c r="G276" s="42">
        <v>20000</v>
      </c>
      <c r="H276" s="52">
        <v>10000</v>
      </c>
      <c r="I276" s="6">
        <f t="shared" si="48"/>
        <v>10000</v>
      </c>
      <c r="J276" s="48">
        <f t="shared" si="50"/>
        <v>20000</v>
      </c>
      <c r="K276" s="58">
        <f t="shared" si="51"/>
        <v>10000</v>
      </c>
      <c r="L276" s="32">
        <f t="shared" si="52"/>
        <v>-10000</v>
      </c>
    </row>
    <row r="277" spans="1:12" s="9" customFormat="1" ht="14" hidden="1" customHeight="1" outlineLevel="1" collapsed="1">
      <c r="A277" s="11">
        <v>3016</v>
      </c>
      <c r="B277" s="12" t="s">
        <v>94</v>
      </c>
      <c r="C277" s="60">
        <v>21650</v>
      </c>
      <c r="D277" s="50">
        <v>10701</v>
      </c>
      <c r="E277" s="13">
        <f t="shared" si="49"/>
        <v>10949</v>
      </c>
      <c r="F277" s="6"/>
      <c r="G277" s="42">
        <v>0</v>
      </c>
      <c r="H277" s="52">
        <v>0</v>
      </c>
      <c r="I277" s="6">
        <f t="shared" si="48"/>
        <v>0</v>
      </c>
      <c r="J277" s="48">
        <f t="shared" si="50"/>
        <v>-21650</v>
      </c>
      <c r="K277" s="58">
        <f t="shared" si="51"/>
        <v>-10701</v>
      </c>
      <c r="L277" s="32">
        <f t="shared" si="52"/>
        <v>10949</v>
      </c>
    </row>
    <row r="278" spans="1:12" s="9" customFormat="1" ht="14" hidden="1" customHeight="1" outlineLevel="1">
      <c r="A278" s="11">
        <v>5011</v>
      </c>
      <c r="B278" s="12" t="s">
        <v>26</v>
      </c>
      <c r="C278" s="40">
        <v>0</v>
      </c>
      <c r="D278" s="50">
        <v>0</v>
      </c>
      <c r="E278" s="13">
        <f t="shared" si="49"/>
        <v>0</v>
      </c>
      <c r="F278" s="6"/>
      <c r="G278" s="42">
        <v>0</v>
      </c>
      <c r="H278" s="52">
        <v>5000</v>
      </c>
      <c r="I278" s="6">
        <f t="shared" si="48"/>
        <v>-5000</v>
      </c>
      <c r="J278" s="48">
        <f t="shared" si="50"/>
        <v>0</v>
      </c>
      <c r="K278" s="58">
        <f t="shared" si="51"/>
        <v>5000</v>
      </c>
      <c r="L278" s="32">
        <f t="shared" si="52"/>
        <v>5000</v>
      </c>
    </row>
    <row r="279" spans="1:12" s="9" customFormat="1" ht="14" hidden="1" customHeight="1" outlineLevel="1">
      <c r="A279" s="11">
        <v>5012</v>
      </c>
      <c r="B279" s="12" t="s">
        <v>112</v>
      </c>
      <c r="C279" s="40">
        <v>0</v>
      </c>
      <c r="D279" s="50">
        <v>0</v>
      </c>
      <c r="E279" s="13">
        <f t="shared" si="49"/>
        <v>0</v>
      </c>
      <c r="F279" s="6"/>
      <c r="G279" s="42">
        <v>0</v>
      </c>
      <c r="H279" s="52">
        <v>5000</v>
      </c>
      <c r="I279" s="6">
        <f t="shared" si="48"/>
        <v>-5000</v>
      </c>
      <c r="J279" s="48">
        <f t="shared" si="50"/>
        <v>0</v>
      </c>
      <c r="K279" s="58">
        <f t="shared" si="51"/>
        <v>5000</v>
      </c>
      <c r="L279" s="32">
        <f t="shared" si="52"/>
        <v>5000</v>
      </c>
    </row>
    <row r="280" spans="1:12" s="9" customFormat="1" ht="14" hidden="1" customHeight="1" outlineLevel="1" collapsed="1">
      <c r="A280" s="11">
        <v>5018</v>
      </c>
      <c r="B280" s="12" t="s">
        <v>33</v>
      </c>
      <c r="C280" s="40">
        <v>0</v>
      </c>
      <c r="D280" s="50">
        <v>23.95</v>
      </c>
      <c r="E280" s="13">
        <f t="shared" si="49"/>
        <v>-23.95</v>
      </c>
      <c r="F280" s="6"/>
      <c r="G280" s="42">
        <v>0</v>
      </c>
      <c r="H280" s="52">
        <v>0</v>
      </c>
      <c r="I280" s="6">
        <f t="shared" si="48"/>
        <v>0</v>
      </c>
      <c r="J280" s="48">
        <f t="shared" si="50"/>
        <v>0</v>
      </c>
      <c r="K280" s="58">
        <f t="shared" si="51"/>
        <v>-23.95</v>
      </c>
      <c r="L280" s="32">
        <f t="shared" si="52"/>
        <v>-23.95</v>
      </c>
    </row>
    <row r="281" spans="1:12" s="25" customFormat="1" collapsed="1">
      <c r="A281" s="20">
        <v>23</v>
      </c>
      <c r="B281" s="21" t="s">
        <v>95</v>
      </c>
      <c r="C281" s="39">
        <f>SUM(C282:C296)</f>
        <v>183314</v>
      </c>
      <c r="D281" s="49">
        <f>SUM(D282:D296)</f>
        <v>75887</v>
      </c>
      <c r="E281" s="22">
        <f>C281-D281</f>
        <v>107427</v>
      </c>
      <c r="F281" s="23"/>
      <c r="G281" s="45">
        <f>SUM(G282:G296)</f>
        <v>139000</v>
      </c>
      <c r="H281" s="55">
        <f>SUM(H282:H296)</f>
        <v>115500</v>
      </c>
      <c r="I281" s="24">
        <f>G281-H281</f>
        <v>23500</v>
      </c>
      <c r="J281" s="47">
        <f t="shared" si="50"/>
        <v>-44314</v>
      </c>
      <c r="K281" s="57">
        <f t="shared" si="51"/>
        <v>39613</v>
      </c>
      <c r="L281" s="37">
        <f t="shared" si="52"/>
        <v>83927</v>
      </c>
    </row>
    <row r="282" spans="1:12" s="9" customFormat="1" ht="14" hidden="1" customHeight="1" outlineLevel="1" collapsed="1">
      <c r="A282" s="11">
        <v>1001</v>
      </c>
      <c r="B282" s="12" t="s">
        <v>8</v>
      </c>
      <c r="C282" s="60">
        <v>39500</v>
      </c>
      <c r="D282" s="50">
        <v>0</v>
      </c>
      <c r="E282" s="13">
        <f>C282-D282</f>
        <v>39500</v>
      </c>
      <c r="F282" s="6"/>
      <c r="G282" s="42">
        <v>35000</v>
      </c>
      <c r="H282" s="52">
        <v>1400</v>
      </c>
      <c r="I282" s="6">
        <f>G282-H282</f>
        <v>33600</v>
      </c>
      <c r="J282" s="48">
        <f t="shared" si="50"/>
        <v>-4500</v>
      </c>
      <c r="K282" s="58">
        <f t="shared" si="51"/>
        <v>1400</v>
      </c>
      <c r="L282" s="32">
        <f t="shared" si="52"/>
        <v>5900</v>
      </c>
    </row>
    <row r="283" spans="1:12" s="9" customFormat="1" ht="14" hidden="1" customHeight="1" outlineLevel="1" collapsed="1">
      <c r="A283" s="11">
        <v>1004</v>
      </c>
      <c r="B283" s="12" t="s">
        <v>38</v>
      </c>
      <c r="C283" s="60">
        <v>105000</v>
      </c>
      <c r="D283" s="50">
        <v>0</v>
      </c>
      <c r="E283" s="13">
        <f t="shared" ref="E283:E296" si="53">C283-D283</f>
        <v>105000</v>
      </c>
      <c r="F283" s="6"/>
      <c r="G283" s="42">
        <v>100000</v>
      </c>
      <c r="H283" s="52">
        <v>0</v>
      </c>
      <c r="I283" s="6">
        <f t="shared" ref="I283:I294" si="54">G283-H283</f>
        <v>100000</v>
      </c>
      <c r="J283" s="48">
        <f t="shared" si="50"/>
        <v>-5000</v>
      </c>
      <c r="K283" s="58">
        <f t="shared" si="51"/>
        <v>0</v>
      </c>
      <c r="L283" s="32">
        <f t="shared" si="52"/>
        <v>5000</v>
      </c>
    </row>
    <row r="284" spans="1:12" s="9" customFormat="1" ht="14" hidden="1" customHeight="1" outlineLevel="1" collapsed="1">
      <c r="A284" s="11">
        <v>1007</v>
      </c>
      <c r="B284" s="12" t="s">
        <v>41</v>
      </c>
      <c r="C284" s="40">
        <v>0</v>
      </c>
      <c r="D284" s="50">
        <v>19129</v>
      </c>
      <c r="E284" s="13">
        <f t="shared" si="53"/>
        <v>-19129</v>
      </c>
      <c r="F284" s="6"/>
      <c r="G284" s="42">
        <v>0</v>
      </c>
      <c r="H284" s="52">
        <v>60000</v>
      </c>
      <c r="I284" s="6">
        <f t="shared" si="54"/>
        <v>-60000</v>
      </c>
      <c r="J284" s="48">
        <f t="shared" si="50"/>
        <v>0</v>
      </c>
      <c r="K284" s="58">
        <f t="shared" si="51"/>
        <v>40871</v>
      </c>
      <c r="L284" s="32">
        <f t="shared" si="52"/>
        <v>40871</v>
      </c>
    </row>
    <row r="285" spans="1:12" s="9" customFormat="1" ht="14" hidden="1" customHeight="1" outlineLevel="1" collapsed="1">
      <c r="A285" s="11">
        <v>1010</v>
      </c>
      <c r="B285" s="12" t="s">
        <v>72</v>
      </c>
      <c r="C285" s="40">
        <v>0</v>
      </c>
      <c r="D285" s="50">
        <v>5900</v>
      </c>
      <c r="E285" s="13">
        <f t="shared" si="53"/>
        <v>-5900</v>
      </c>
      <c r="F285" s="6"/>
      <c r="G285" s="42">
        <v>0</v>
      </c>
      <c r="H285" s="52">
        <v>4000</v>
      </c>
      <c r="I285" s="6">
        <f t="shared" si="54"/>
        <v>-4000</v>
      </c>
      <c r="J285" s="48">
        <f t="shared" si="50"/>
        <v>0</v>
      </c>
      <c r="K285" s="58">
        <f t="shared" si="51"/>
        <v>-1900</v>
      </c>
      <c r="L285" s="32">
        <f t="shared" si="52"/>
        <v>-1900</v>
      </c>
    </row>
    <row r="286" spans="1:12" s="9" customFormat="1" ht="14" hidden="1" customHeight="1" outlineLevel="1" collapsed="1">
      <c r="A286" s="11">
        <v>1011</v>
      </c>
      <c r="B286" s="12" t="s">
        <v>42</v>
      </c>
      <c r="C286" s="40">
        <v>0</v>
      </c>
      <c r="D286" s="50">
        <v>22163</v>
      </c>
      <c r="E286" s="13">
        <f t="shared" si="53"/>
        <v>-22163</v>
      </c>
      <c r="F286" s="6"/>
      <c r="G286" s="42">
        <v>0</v>
      </c>
      <c r="H286" s="52">
        <v>34000</v>
      </c>
      <c r="I286" s="6">
        <f t="shared" si="54"/>
        <v>-34000</v>
      </c>
      <c r="J286" s="48">
        <f t="shared" si="50"/>
        <v>0</v>
      </c>
      <c r="K286" s="58">
        <f t="shared" si="51"/>
        <v>11837</v>
      </c>
      <c r="L286" s="32">
        <f t="shared" si="52"/>
        <v>11837</v>
      </c>
    </row>
    <row r="287" spans="1:12" s="9" customFormat="1" ht="14" hidden="1" customHeight="1" outlineLevel="1" collapsed="1">
      <c r="A287" s="11">
        <v>1012</v>
      </c>
      <c r="B287" s="12" t="s">
        <v>9</v>
      </c>
      <c r="C287" s="40">
        <v>0</v>
      </c>
      <c r="D287" s="50">
        <v>200</v>
      </c>
      <c r="E287" s="13">
        <f t="shared" si="53"/>
        <v>-200</v>
      </c>
      <c r="F287" s="6"/>
      <c r="G287" s="42">
        <v>0</v>
      </c>
      <c r="H287" s="52">
        <v>0</v>
      </c>
      <c r="I287" s="6">
        <f t="shared" si="54"/>
        <v>0</v>
      </c>
      <c r="J287" s="48">
        <f t="shared" si="50"/>
        <v>0</v>
      </c>
      <c r="K287" s="58">
        <f t="shared" si="51"/>
        <v>-200</v>
      </c>
      <c r="L287" s="32">
        <f t="shared" si="52"/>
        <v>-200</v>
      </c>
    </row>
    <row r="288" spans="1:12" s="9" customFormat="1" ht="14" hidden="1" customHeight="1" outlineLevel="1">
      <c r="A288" s="11">
        <v>1018</v>
      </c>
      <c r="B288" s="12" t="s">
        <v>77</v>
      </c>
      <c r="C288" s="40">
        <v>0</v>
      </c>
      <c r="D288" s="50">
        <v>2636</v>
      </c>
      <c r="E288" s="13">
        <f t="shared" si="53"/>
        <v>-2636</v>
      </c>
      <c r="F288" s="6"/>
      <c r="G288" s="42">
        <v>0</v>
      </c>
      <c r="H288" s="52">
        <v>9100</v>
      </c>
      <c r="I288" s="6">
        <f t="shared" si="54"/>
        <v>-9100</v>
      </c>
      <c r="J288" s="48">
        <f t="shared" si="50"/>
        <v>0</v>
      </c>
      <c r="K288" s="58">
        <f t="shared" si="51"/>
        <v>6464</v>
      </c>
      <c r="L288" s="32">
        <f t="shared" si="52"/>
        <v>6464</v>
      </c>
    </row>
    <row r="289" spans="1:12" s="9" customFormat="1" ht="14" hidden="1" customHeight="1" outlineLevel="1">
      <c r="A289" s="11">
        <v>1019</v>
      </c>
      <c r="B289" s="12" t="s">
        <v>45</v>
      </c>
      <c r="C289" s="40">
        <f>2750+20930</f>
        <v>23680</v>
      </c>
      <c r="D289" s="50">
        <v>5386</v>
      </c>
      <c r="E289" s="13">
        <f t="shared" si="53"/>
        <v>18294</v>
      </c>
      <c r="F289" s="6"/>
      <c r="G289" s="42">
        <v>0</v>
      </c>
      <c r="H289" s="52">
        <v>0</v>
      </c>
      <c r="I289" s="6">
        <f t="shared" si="54"/>
        <v>0</v>
      </c>
      <c r="J289" s="48">
        <f t="shared" si="50"/>
        <v>-23680</v>
      </c>
      <c r="K289" s="58">
        <f t="shared" si="51"/>
        <v>-5386</v>
      </c>
      <c r="L289" s="32">
        <f t="shared" si="52"/>
        <v>18294</v>
      </c>
    </row>
    <row r="290" spans="1:12" s="9" customFormat="1" ht="14" hidden="1" customHeight="1" outlineLevel="1">
      <c r="A290" s="11">
        <v>1020</v>
      </c>
      <c r="B290" s="12" t="s">
        <v>11</v>
      </c>
      <c r="C290" s="40">
        <v>0</v>
      </c>
      <c r="D290" s="50">
        <v>280</v>
      </c>
      <c r="E290" s="13">
        <f t="shared" si="53"/>
        <v>-280</v>
      </c>
      <c r="F290" s="6"/>
      <c r="G290" s="42">
        <v>0</v>
      </c>
      <c r="H290" s="52">
        <v>0</v>
      </c>
      <c r="I290" s="6">
        <f t="shared" si="54"/>
        <v>0</v>
      </c>
      <c r="J290" s="48">
        <f t="shared" si="50"/>
        <v>0</v>
      </c>
      <c r="K290" s="58">
        <f t="shared" si="51"/>
        <v>-280</v>
      </c>
      <c r="L290" s="32">
        <f t="shared" si="52"/>
        <v>-280</v>
      </c>
    </row>
    <row r="291" spans="1:12" s="9" customFormat="1" ht="14" hidden="1" customHeight="1" outlineLevel="1">
      <c r="A291" s="11">
        <v>2005</v>
      </c>
      <c r="B291" s="12" t="s">
        <v>46</v>
      </c>
      <c r="C291" s="40">
        <v>0</v>
      </c>
      <c r="D291" s="50">
        <v>0</v>
      </c>
      <c r="E291" s="13">
        <f t="shared" si="53"/>
        <v>0</v>
      </c>
      <c r="F291" s="6"/>
      <c r="G291" s="42">
        <v>0</v>
      </c>
      <c r="H291" s="52">
        <v>5000</v>
      </c>
      <c r="I291" s="6">
        <f t="shared" si="54"/>
        <v>-5000</v>
      </c>
      <c r="J291" s="48">
        <f t="shared" si="50"/>
        <v>0</v>
      </c>
      <c r="K291" s="58">
        <f t="shared" si="51"/>
        <v>5000</v>
      </c>
      <c r="L291" s="32">
        <f t="shared" si="52"/>
        <v>5000</v>
      </c>
    </row>
    <row r="292" spans="1:12" s="9" customFormat="1" ht="14" hidden="1" customHeight="1" outlineLevel="1">
      <c r="A292" s="11">
        <v>3016</v>
      </c>
      <c r="B292" s="12" t="s">
        <v>132</v>
      </c>
      <c r="C292" s="40">
        <v>0</v>
      </c>
      <c r="D292" s="50">
        <v>0</v>
      </c>
      <c r="E292" s="13">
        <f t="shared" si="53"/>
        <v>0</v>
      </c>
      <c r="F292" s="6"/>
      <c r="G292" s="42">
        <v>4000</v>
      </c>
      <c r="H292" s="52">
        <v>0</v>
      </c>
      <c r="I292" s="6">
        <f t="shared" si="54"/>
        <v>4000</v>
      </c>
      <c r="J292" s="48">
        <f t="shared" si="50"/>
        <v>4000</v>
      </c>
      <c r="K292" s="58">
        <f t="shared" si="51"/>
        <v>0</v>
      </c>
      <c r="L292" s="32">
        <f t="shared" si="52"/>
        <v>-4000</v>
      </c>
    </row>
    <row r="293" spans="1:12" s="9" customFormat="1" ht="14" hidden="1" customHeight="1" outlineLevel="1">
      <c r="A293" s="11">
        <v>3017</v>
      </c>
      <c r="B293" s="12" t="s">
        <v>139</v>
      </c>
      <c r="C293" s="40">
        <v>15134</v>
      </c>
      <c r="D293" s="50">
        <v>18463</v>
      </c>
      <c r="E293" s="13">
        <f>C293-D293</f>
        <v>-3329</v>
      </c>
      <c r="F293" s="6"/>
      <c r="G293" s="42">
        <v>0</v>
      </c>
      <c r="H293" s="52">
        <v>0</v>
      </c>
      <c r="I293" s="6">
        <f t="shared" si="54"/>
        <v>0</v>
      </c>
      <c r="J293" s="48">
        <f t="shared" si="50"/>
        <v>-15134</v>
      </c>
      <c r="K293" s="58">
        <f t="shared" si="51"/>
        <v>-18463</v>
      </c>
      <c r="L293" s="32">
        <f t="shared" si="52"/>
        <v>-3329</v>
      </c>
    </row>
    <row r="294" spans="1:12" s="9" customFormat="1" ht="14" hidden="1" customHeight="1" outlineLevel="1">
      <c r="A294" s="11">
        <v>5011</v>
      </c>
      <c r="B294" s="12" t="s">
        <v>26</v>
      </c>
      <c r="C294" s="40">
        <v>0</v>
      </c>
      <c r="D294" s="50">
        <v>0</v>
      </c>
      <c r="E294" s="13">
        <f t="shared" si="53"/>
        <v>0</v>
      </c>
      <c r="F294" s="6"/>
      <c r="G294" s="42">
        <v>0</v>
      </c>
      <c r="H294" s="52">
        <v>2000</v>
      </c>
      <c r="I294" s="6">
        <f t="shared" si="54"/>
        <v>-2000</v>
      </c>
      <c r="J294" s="48">
        <f t="shared" si="50"/>
        <v>0</v>
      </c>
      <c r="K294" s="58">
        <f t="shared" si="51"/>
        <v>2000</v>
      </c>
      <c r="L294" s="32">
        <f t="shared" si="52"/>
        <v>2000</v>
      </c>
    </row>
    <row r="295" spans="1:12" s="9" customFormat="1" ht="14" hidden="1" customHeight="1" outlineLevel="1" collapsed="1">
      <c r="A295" s="11">
        <v>5012</v>
      </c>
      <c r="B295" s="12" t="s">
        <v>27</v>
      </c>
      <c r="C295" s="40">
        <v>0</v>
      </c>
      <c r="D295" s="50">
        <v>1400</v>
      </c>
      <c r="E295" s="13">
        <f>C295-D295</f>
        <v>-1400</v>
      </c>
      <c r="F295" s="6"/>
      <c r="G295" s="42">
        <v>0</v>
      </c>
      <c r="H295" s="52">
        <v>0</v>
      </c>
      <c r="I295" s="6">
        <f>G295-H295</f>
        <v>0</v>
      </c>
      <c r="J295" s="48">
        <f>G295-C295</f>
        <v>0</v>
      </c>
      <c r="K295" s="58">
        <f>H295-D295</f>
        <v>-1400</v>
      </c>
      <c r="L295" s="32">
        <f>E295-I295</f>
        <v>-1400</v>
      </c>
    </row>
    <row r="296" spans="1:12" s="9" customFormat="1" ht="14" hidden="1" customHeight="1" outlineLevel="1">
      <c r="A296" s="11">
        <v>5018</v>
      </c>
      <c r="B296" s="12" t="s">
        <v>33</v>
      </c>
      <c r="C296" s="40">
        <v>0</v>
      </c>
      <c r="D296" s="50">
        <v>330</v>
      </c>
      <c r="E296" s="13">
        <f t="shared" si="53"/>
        <v>-330</v>
      </c>
      <c r="F296" s="6"/>
      <c r="G296" s="42">
        <v>0</v>
      </c>
      <c r="H296" s="52">
        <v>0</v>
      </c>
      <c r="I296" s="6">
        <f>G296-H296</f>
        <v>0</v>
      </c>
      <c r="J296" s="48">
        <f>G296-C296</f>
        <v>0</v>
      </c>
      <c r="K296" s="58">
        <f>H296-D296</f>
        <v>-330</v>
      </c>
      <c r="L296" s="32">
        <f>E296-I296</f>
        <v>-330</v>
      </c>
    </row>
    <row r="297" spans="1:12" s="15" customFormat="1" ht="25" customHeight="1">
      <c r="A297" s="70" t="s">
        <v>134</v>
      </c>
      <c r="B297" s="71"/>
      <c r="C297" s="29">
        <f>C7+C42+C80+C112+C134+C153+C170+C185+C199+C206+C226+C240+C252+C281</f>
        <v>5720648.8499999996</v>
      </c>
      <c r="D297" s="29">
        <f>D7+D42+D80+D112+D134+D153+D170+D185+D199+D206+D226+D240+D252+D281</f>
        <v>4900329.6500000004</v>
      </c>
      <c r="E297" s="30">
        <f>C297-D297</f>
        <v>820319.19999999925</v>
      </c>
      <c r="F297" s="10"/>
      <c r="G297" s="10">
        <f>G7+G42+G80+G112+G134+G153+G170+G185+G199+G206+G226+G240+G252+G281</f>
        <v>5660000</v>
      </c>
      <c r="H297" s="10">
        <f>H7+H42+H80+H112+H134+H153+H170+H185+H199+H206+H226+H240+H252+H281</f>
        <v>5772435</v>
      </c>
      <c r="I297" s="10">
        <f>G297-H297</f>
        <v>-112435</v>
      </c>
      <c r="J297" s="38">
        <f t="shared" si="50"/>
        <v>-60648.849999999627</v>
      </c>
      <c r="K297" s="38">
        <f t="shared" si="51"/>
        <v>872105.34999999963</v>
      </c>
      <c r="L297" s="38">
        <f t="shared" si="52"/>
        <v>932754.19999999925</v>
      </c>
    </row>
    <row r="298" spans="1:12">
      <c r="C298" s="3"/>
      <c r="D298" s="3"/>
    </row>
    <row r="299" spans="1:12" s="4" customFormat="1">
      <c r="B299" s="3"/>
      <c r="C299" s="3"/>
      <c r="D299" s="3"/>
      <c r="E299" s="3"/>
    </row>
    <row r="300" spans="1:12">
      <c r="D300" s="3"/>
    </row>
    <row r="302" spans="1:12">
      <c r="D302" s="3"/>
    </row>
  </sheetData>
  <mergeCells count="7">
    <mergeCell ref="J5:L5"/>
    <mergeCell ref="A297:B297"/>
    <mergeCell ref="A1:C1"/>
    <mergeCell ref="A3:C3"/>
    <mergeCell ref="A6:B6"/>
    <mergeCell ref="G5:I5"/>
    <mergeCell ref="C5:E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  <ignoredErrors>
    <ignoredError sqref="C153 C199:D199 C252:D252 C185:D185 C112:D112 C206:D206 C226:D226 G7:H7" formulaRange="1"/>
    <ignoredError sqref="G240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25" zoomScaleNormal="125" zoomScalePageLayoutView="125" workbookViewId="0">
      <selection activeCell="D27" sqref="D27"/>
    </sheetView>
  </sheetViews>
  <sheetFormatPr baseColWidth="10" defaultRowHeight="14" x14ac:dyDescent="0"/>
  <cols>
    <col min="2" max="2" width="17.5" customWidth="1"/>
  </cols>
  <sheetData>
    <row r="1" spans="1:8" s="65" customFormat="1">
      <c r="A1" s="66"/>
      <c r="B1" s="66"/>
      <c r="C1" s="79" t="s">
        <v>100</v>
      </c>
      <c r="D1" s="79"/>
      <c r="E1" s="79"/>
      <c r="F1" s="79" t="s">
        <v>101</v>
      </c>
      <c r="G1" s="79"/>
      <c r="H1" s="79"/>
    </row>
    <row r="2" spans="1:8" s="65" customFormat="1">
      <c r="A2" s="66"/>
      <c r="B2" s="66"/>
      <c r="C2" s="66" t="s">
        <v>145</v>
      </c>
      <c r="D2" s="66" t="s">
        <v>146</v>
      </c>
      <c r="E2" s="66" t="s">
        <v>147</v>
      </c>
      <c r="F2" s="66" t="s">
        <v>145</v>
      </c>
      <c r="G2" s="66" t="s">
        <v>146</v>
      </c>
      <c r="H2" s="66" t="s">
        <v>147</v>
      </c>
    </row>
    <row r="3" spans="1:8">
      <c r="A3" s="11">
        <v>301</v>
      </c>
      <c r="B3" s="12" t="s">
        <v>54</v>
      </c>
      <c r="C3" s="40">
        <v>9000</v>
      </c>
      <c r="D3" s="50">
        <v>7750</v>
      </c>
      <c r="E3" s="13">
        <f t="shared" ref="E3:E23" si="0">C3-D3</f>
        <v>1250</v>
      </c>
      <c r="F3" s="42">
        <v>0</v>
      </c>
      <c r="G3" s="52">
        <v>0</v>
      </c>
      <c r="H3" s="6">
        <f t="shared" ref="H3:H23" si="1">F3-G3</f>
        <v>0</v>
      </c>
    </row>
    <row r="4" spans="1:8">
      <c r="A4" s="11">
        <v>302</v>
      </c>
      <c r="B4" s="12" t="s">
        <v>55</v>
      </c>
      <c r="C4" s="40">
        <v>56202</v>
      </c>
      <c r="D4" s="50">
        <v>59807</v>
      </c>
      <c r="E4" s="13">
        <f t="shared" si="0"/>
        <v>-3605</v>
      </c>
      <c r="F4" s="42">
        <v>0</v>
      </c>
      <c r="G4" s="52">
        <v>13174</v>
      </c>
      <c r="H4" s="6">
        <f t="shared" si="1"/>
        <v>-13174</v>
      </c>
    </row>
    <row r="5" spans="1:8">
      <c r="A5" s="11">
        <v>303</v>
      </c>
      <c r="B5" s="12" t="s">
        <v>56</v>
      </c>
      <c r="C5" s="40">
        <v>0</v>
      </c>
      <c r="D5" s="50">
        <v>28700</v>
      </c>
      <c r="E5" s="13">
        <f t="shared" si="0"/>
        <v>-28700</v>
      </c>
      <c r="F5" s="42">
        <v>9900</v>
      </c>
      <c r="G5" s="52">
        <v>3000</v>
      </c>
      <c r="H5" s="6">
        <f t="shared" si="1"/>
        <v>6900</v>
      </c>
    </row>
    <row r="6" spans="1:8">
      <c r="A6" s="11">
        <v>304</v>
      </c>
      <c r="B6" s="12" t="s">
        <v>115</v>
      </c>
      <c r="C6" s="40">
        <v>0</v>
      </c>
      <c r="D6" s="50">
        <v>0</v>
      </c>
      <c r="E6" s="13">
        <f t="shared" si="0"/>
        <v>0</v>
      </c>
      <c r="F6" s="42">
        <v>13566</v>
      </c>
      <c r="G6" s="52">
        <v>3000</v>
      </c>
      <c r="H6" s="6">
        <f t="shared" si="1"/>
        <v>10566</v>
      </c>
    </row>
    <row r="7" spans="1:8">
      <c r="A7" s="11">
        <v>305</v>
      </c>
      <c r="B7" s="12" t="s">
        <v>57</v>
      </c>
      <c r="C7" s="40">
        <v>6111.7</v>
      </c>
      <c r="D7" s="50">
        <v>13050</v>
      </c>
      <c r="E7" s="13">
        <f t="shared" si="0"/>
        <v>-6938.3</v>
      </c>
      <c r="F7" s="42">
        <v>0</v>
      </c>
      <c r="G7" s="52">
        <v>16441</v>
      </c>
      <c r="H7" s="6">
        <f t="shared" si="1"/>
        <v>-16441</v>
      </c>
    </row>
    <row r="8" spans="1:8">
      <c r="A8" s="11">
        <v>306</v>
      </c>
      <c r="B8" s="12" t="s">
        <v>58</v>
      </c>
      <c r="C8" s="40">
        <v>0</v>
      </c>
      <c r="D8" s="50">
        <v>2700</v>
      </c>
      <c r="E8" s="13">
        <f t="shared" si="0"/>
        <v>-2700</v>
      </c>
      <c r="F8" s="42">
        <v>11800</v>
      </c>
      <c r="G8" s="52">
        <v>3000</v>
      </c>
      <c r="H8" s="6">
        <f t="shared" si="1"/>
        <v>8800</v>
      </c>
    </row>
    <row r="9" spans="1:8">
      <c r="A9" s="11">
        <v>307</v>
      </c>
      <c r="B9" s="12" t="s">
        <v>59</v>
      </c>
      <c r="C9" s="40">
        <v>0</v>
      </c>
      <c r="D9" s="50">
        <v>1830</v>
      </c>
      <c r="E9" s="13">
        <f t="shared" si="0"/>
        <v>-1830</v>
      </c>
      <c r="F9" s="42">
        <v>0</v>
      </c>
      <c r="G9" s="52">
        <v>3350</v>
      </c>
      <c r="H9" s="6">
        <f t="shared" si="1"/>
        <v>-3350</v>
      </c>
    </row>
    <row r="10" spans="1:8">
      <c r="A10" s="11">
        <v>308</v>
      </c>
      <c r="B10" s="12" t="s">
        <v>60</v>
      </c>
      <c r="C10" s="40">
        <v>0</v>
      </c>
      <c r="D10" s="50">
        <v>3591</v>
      </c>
      <c r="E10" s="13">
        <f t="shared" si="0"/>
        <v>-3591</v>
      </c>
      <c r="F10" s="42">
        <v>0</v>
      </c>
      <c r="G10" s="52">
        <v>4000</v>
      </c>
      <c r="H10" s="6">
        <f t="shared" si="1"/>
        <v>-4000</v>
      </c>
    </row>
    <row r="11" spans="1:8">
      <c r="A11" s="11">
        <v>309</v>
      </c>
      <c r="B11" s="12" t="s">
        <v>141</v>
      </c>
      <c r="C11" s="40">
        <v>0</v>
      </c>
      <c r="D11" s="50">
        <v>4000</v>
      </c>
      <c r="E11" s="13">
        <f t="shared" si="0"/>
        <v>-4000</v>
      </c>
      <c r="F11" s="42">
        <v>0</v>
      </c>
      <c r="G11" s="52">
        <v>3000</v>
      </c>
      <c r="H11" s="6">
        <f t="shared" si="1"/>
        <v>-3000</v>
      </c>
    </row>
    <row r="12" spans="1:8">
      <c r="A12" s="11">
        <v>310</v>
      </c>
      <c r="B12" s="12" t="s">
        <v>61</v>
      </c>
      <c r="C12" s="40">
        <v>0</v>
      </c>
      <c r="D12" s="50">
        <v>3500</v>
      </c>
      <c r="E12" s="13">
        <f t="shared" si="0"/>
        <v>-3500</v>
      </c>
      <c r="F12" s="42">
        <v>1800</v>
      </c>
      <c r="G12" s="52">
        <v>3000</v>
      </c>
      <c r="H12" s="6">
        <f t="shared" si="1"/>
        <v>-1200</v>
      </c>
    </row>
    <row r="13" spans="1:8">
      <c r="A13" s="11">
        <v>311</v>
      </c>
      <c r="B13" s="12" t="s">
        <v>62</v>
      </c>
      <c r="C13" s="40">
        <v>0</v>
      </c>
      <c r="D13" s="50">
        <v>2980</v>
      </c>
      <c r="E13" s="13">
        <f t="shared" si="0"/>
        <v>-2980</v>
      </c>
      <c r="F13" s="42">
        <v>9930</v>
      </c>
      <c r="G13" s="52">
        <v>12000</v>
      </c>
      <c r="H13" s="6">
        <f t="shared" si="1"/>
        <v>-2070</v>
      </c>
    </row>
    <row r="14" spans="1:8">
      <c r="A14" s="11">
        <v>312</v>
      </c>
      <c r="B14" s="12" t="s">
        <v>63</v>
      </c>
      <c r="C14" s="40">
        <v>0</v>
      </c>
      <c r="D14" s="50">
        <v>1000</v>
      </c>
      <c r="E14" s="13">
        <f t="shared" si="0"/>
        <v>-1000</v>
      </c>
      <c r="F14" s="42">
        <v>0</v>
      </c>
      <c r="G14" s="52">
        <v>3200</v>
      </c>
      <c r="H14" s="6">
        <f t="shared" si="1"/>
        <v>-3200</v>
      </c>
    </row>
    <row r="15" spans="1:8">
      <c r="A15" s="11">
        <v>313</v>
      </c>
      <c r="B15" s="12" t="s">
        <v>64</v>
      </c>
      <c r="C15" s="40">
        <v>10000</v>
      </c>
      <c r="D15" s="50">
        <v>19130</v>
      </c>
      <c r="E15" s="13">
        <f t="shared" si="0"/>
        <v>-9130</v>
      </c>
      <c r="F15" s="42">
        <v>5050</v>
      </c>
      <c r="G15" s="52">
        <v>12000</v>
      </c>
      <c r="H15" s="6">
        <f t="shared" si="1"/>
        <v>-6950</v>
      </c>
    </row>
    <row r="16" spans="1:8">
      <c r="A16" s="11">
        <v>314</v>
      </c>
      <c r="B16" s="12" t="s">
        <v>65</v>
      </c>
      <c r="C16" s="40">
        <v>0</v>
      </c>
      <c r="D16" s="50">
        <v>3000</v>
      </c>
      <c r="E16" s="13">
        <f t="shared" si="0"/>
        <v>-3000</v>
      </c>
      <c r="F16" s="42">
        <v>0</v>
      </c>
      <c r="G16" s="52">
        <v>4200</v>
      </c>
      <c r="H16" s="6">
        <f t="shared" si="1"/>
        <v>-4200</v>
      </c>
    </row>
    <row r="17" spans="1:8">
      <c r="A17" s="11">
        <v>315</v>
      </c>
      <c r="B17" s="12" t="s">
        <v>66</v>
      </c>
      <c r="C17" s="40">
        <v>0</v>
      </c>
      <c r="D17" s="50">
        <v>3000</v>
      </c>
      <c r="E17" s="13">
        <f t="shared" si="0"/>
        <v>-3000</v>
      </c>
      <c r="F17" s="42">
        <v>0</v>
      </c>
      <c r="G17" s="52">
        <v>7500</v>
      </c>
      <c r="H17" s="6">
        <f t="shared" si="1"/>
        <v>-7500</v>
      </c>
    </row>
    <row r="18" spans="1:8">
      <c r="A18" s="11">
        <v>316</v>
      </c>
      <c r="B18" s="12" t="s">
        <v>67</v>
      </c>
      <c r="C18" s="40">
        <v>0</v>
      </c>
      <c r="D18" s="50">
        <v>2000</v>
      </c>
      <c r="E18" s="13">
        <f t="shared" si="0"/>
        <v>-2000</v>
      </c>
      <c r="F18" s="42">
        <v>-1200</v>
      </c>
      <c r="G18" s="52">
        <v>3000</v>
      </c>
      <c r="H18" s="6">
        <f t="shared" si="1"/>
        <v>-4200</v>
      </c>
    </row>
    <row r="19" spans="1:8">
      <c r="A19" s="11">
        <v>317</v>
      </c>
      <c r="B19" s="12" t="s">
        <v>68</v>
      </c>
      <c r="C19" s="40">
        <v>0</v>
      </c>
      <c r="D19" s="50">
        <v>3700</v>
      </c>
      <c r="E19" s="13">
        <f t="shared" si="0"/>
        <v>-3700</v>
      </c>
      <c r="F19" s="42">
        <v>3000</v>
      </c>
      <c r="G19" s="52">
        <v>3000</v>
      </c>
      <c r="H19" s="6">
        <f t="shared" si="1"/>
        <v>0</v>
      </c>
    </row>
    <row r="20" spans="1:8">
      <c r="A20" s="11">
        <v>318</v>
      </c>
      <c r="B20" s="12" t="s">
        <v>69</v>
      </c>
      <c r="C20" s="40">
        <v>0</v>
      </c>
      <c r="D20" s="50">
        <v>4000</v>
      </c>
      <c r="E20" s="13">
        <f t="shared" si="0"/>
        <v>-4000</v>
      </c>
      <c r="F20" s="42">
        <v>0</v>
      </c>
      <c r="G20" s="52">
        <v>3000</v>
      </c>
      <c r="H20" s="6">
        <f t="shared" si="1"/>
        <v>-3000</v>
      </c>
    </row>
    <row r="21" spans="1:8">
      <c r="A21" s="11">
        <v>319</v>
      </c>
      <c r="B21" s="12" t="s">
        <v>70</v>
      </c>
      <c r="C21" s="40">
        <v>0</v>
      </c>
      <c r="D21" s="50">
        <v>4500</v>
      </c>
      <c r="E21" s="13">
        <f t="shared" si="0"/>
        <v>-4500</v>
      </c>
      <c r="F21" s="42">
        <v>0</v>
      </c>
      <c r="G21" s="52">
        <v>9000</v>
      </c>
      <c r="H21" s="6">
        <f t="shared" si="1"/>
        <v>-9000</v>
      </c>
    </row>
    <row r="22" spans="1:8">
      <c r="A22" s="11">
        <v>320</v>
      </c>
      <c r="B22" s="12" t="s">
        <v>116</v>
      </c>
      <c r="C22" s="40">
        <v>0</v>
      </c>
      <c r="D22" s="50">
        <v>0</v>
      </c>
      <c r="E22" s="13">
        <f t="shared" si="0"/>
        <v>0</v>
      </c>
      <c r="F22" s="42">
        <v>0</v>
      </c>
      <c r="G22" s="52">
        <v>6000</v>
      </c>
      <c r="H22" s="6">
        <f t="shared" si="1"/>
        <v>-6000</v>
      </c>
    </row>
    <row r="23" spans="1:8">
      <c r="A23" s="11">
        <v>321</v>
      </c>
      <c r="B23" s="12" t="s">
        <v>117</v>
      </c>
      <c r="C23" s="40">
        <v>0</v>
      </c>
      <c r="D23" s="50">
        <v>0</v>
      </c>
      <c r="E23" s="13">
        <f t="shared" si="0"/>
        <v>0</v>
      </c>
      <c r="F23" s="42">
        <v>0</v>
      </c>
      <c r="G23" s="52">
        <v>6000</v>
      </c>
      <c r="H23" s="6">
        <f t="shared" si="1"/>
        <v>-6000</v>
      </c>
    </row>
    <row r="24" spans="1:8">
      <c r="A24" s="66" t="s">
        <v>144</v>
      </c>
      <c r="B24" s="66"/>
      <c r="C24" s="67">
        <f t="shared" ref="C24:H24" si="2">SUM(C3:C23)</f>
        <v>81313.7</v>
      </c>
      <c r="D24" s="67">
        <f t="shared" si="2"/>
        <v>168238</v>
      </c>
      <c r="E24" s="67">
        <f t="shared" si="2"/>
        <v>-86924.3</v>
      </c>
      <c r="F24" s="66">
        <f t="shared" si="2"/>
        <v>53846</v>
      </c>
      <c r="G24" s="66">
        <f t="shared" si="2"/>
        <v>120865</v>
      </c>
      <c r="H24" s="66">
        <f t="shared" si="2"/>
        <v>-67019</v>
      </c>
    </row>
  </sheetData>
  <mergeCells count="2">
    <mergeCell ref="C1:E1"/>
    <mergeCell ref="F1:H1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Lagskasser fotball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Norges Judoforbund</cp:lastModifiedBy>
  <dcterms:created xsi:type="dcterms:W3CDTF">2017-09-22T15:51:35Z</dcterms:created>
  <dcterms:modified xsi:type="dcterms:W3CDTF">2017-12-29T15:45:05Z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